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A29EB07E-A6EA-4259-B89B-A4636FCE8FDD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All Youth Centres" sheetId="1" r:id="rId1"/>
    <sheet name="Welder Tools" sheetId="3" r:id="rId2"/>
    <sheet name="Electrician Occ Tools" sheetId="2" r:id="rId3"/>
    <sheet name="Summary" sheetId="26" r:id="rId4"/>
  </sheets>
  <definedNames>
    <definedName name="_xlnm.Print_Area" localSheetId="0">'All Youth Centres'!$B$2:$G$40</definedName>
    <definedName name="_xlnm.Print_Area" localSheetId="2">'Electrician Occ Tools'!$B$2:$G$193</definedName>
    <definedName name="_xlnm.Print_Area" localSheetId="3">Summary!$B$2:$M$39</definedName>
    <definedName name="_xlnm.Print_Area" localSheetId="1">'Welder Tools'!$B$2:$G$108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0" i="2" l="1"/>
  <c r="G181" i="2"/>
  <c r="G182" i="2"/>
  <c r="G183" i="2"/>
  <c r="G184" i="2"/>
  <c r="G179" i="2"/>
  <c r="G175" i="2"/>
  <c r="G176" i="2"/>
  <c r="G177" i="2"/>
  <c r="G174" i="2"/>
  <c r="G169" i="2"/>
  <c r="G170" i="2"/>
  <c r="G171" i="2"/>
  <c r="G172" i="2"/>
  <c r="G168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32" i="2"/>
  <c r="G123" i="2"/>
  <c r="G124" i="2"/>
  <c r="G125" i="2"/>
  <c r="G126" i="2"/>
  <c r="G127" i="2"/>
  <c r="G128" i="2"/>
  <c r="G129" i="2"/>
  <c r="G130" i="2"/>
  <c r="G122" i="2"/>
  <c r="D12" i="26"/>
  <c r="G17" i="1"/>
  <c r="G16" i="1"/>
  <c r="G15" i="1"/>
  <c r="G18" i="1"/>
  <c r="G63" i="3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06" i="2"/>
  <c r="G103" i="2"/>
  <c r="G104" i="2"/>
  <c r="G105" i="2"/>
  <c r="G102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86" i="2"/>
  <c r="G85" i="2"/>
  <c r="G84" i="2"/>
  <c r="G83" i="2"/>
  <c r="G76" i="2"/>
  <c r="G77" i="2"/>
  <c r="G78" i="2"/>
  <c r="G79" i="2"/>
  <c r="G80" i="2"/>
  <c r="G81" i="2"/>
  <c r="G75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55" i="2"/>
  <c r="G56" i="2"/>
  <c r="G57" i="2"/>
  <c r="G58" i="2"/>
  <c r="G59" i="2"/>
  <c r="G54" i="2"/>
  <c r="G53" i="2"/>
  <c r="G52" i="2"/>
  <c r="G51" i="2"/>
  <c r="G48" i="2"/>
  <c r="G49" i="2"/>
  <c r="G50" i="2"/>
  <c r="G47" i="2"/>
  <c r="G45" i="2"/>
  <c r="G43" i="2"/>
  <c r="G44" i="2"/>
  <c r="G42" i="2"/>
  <c r="G39" i="2"/>
  <c r="G40" i="2"/>
  <c r="G41" i="2"/>
  <c r="G38" i="2"/>
  <c r="G37" i="2"/>
  <c r="G35" i="2"/>
  <c r="G36" i="2"/>
  <c r="G34" i="2"/>
  <c r="G33" i="2"/>
  <c r="G28" i="2"/>
  <c r="G29" i="2"/>
  <c r="G30" i="2"/>
  <c r="G31" i="2"/>
  <c r="G32" i="2"/>
  <c r="G27" i="2"/>
  <c r="G26" i="2"/>
  <c r="G25" i="2"/>
  <c r="G24" i="2"/>
  <c r="G23" i="2"/>
  <c r="G22" i="2"/>
  <c r="G20" i="2"/>
  <c r="G21" i="2"/>
  <c r="G18" i="2"/>
  <c r="G19" i="2"/>
  <c r="G16" i="2"/>
  <c r="G17" i="2"/>
  <c r="G15" i="2"/>
  <c r="G95" i="3"/>
  <c r="G96" i="3"/>
  <c r="G97" i="3"/>
  <c r="G98" i="3"/>
  <c r="G99" i="3"/>
  <c r="G94" i="3"/>
  <c r="G81" i="3"/>
  <c r="G82" i="3"/>
  <c r="G84" i="3"/>
  <c r="G85" i="3"/>
  <c r="G86" i="3"/>
  <c r="G87" i="3"/>
  <c r="G88" i="3"/>
  <c r="G89" i="3"/>
  <c r="G90" i="3"/>
  <c r="G91" i="3"/>
  <c r="G92" i="3"/>
  <c r="G80" i="3"/>
  <c r="G70" i="3"/>
  <c r="G71" i="3"/>
  <c r="G72" i="3"/>
  <c r="G73" i="3"/>
  <c r="G74" i="3"/>
  <c r="G75" i="3"/>
  <c r="G76" i="3"/>
  <c r="G77" i="3"/>
  <c r="G78" i="3"/>
  <c r="G69" i="3"/>
  <c r="G64" i="3"/>
  <c r="G62" i="3"/>
  <c r="G61" i="3"/>
  <c r="G60" i="3"/>
  <c r="G17" i="3"/>
  <c r="G53" i="3"/>
  <c r="G54" i="3"/>
  <c r="G55" i="3"/>
  <c r="G56" i="3"/>
  <c r="G57" i="3"/>
  <c r="G58" i="3"/>
  <c r="G52" i="3"/>
  <c r="G47" i="3"/>
  <c r="G48" i="3"/>
  <c r="G49" i="3"/>
  <c r="G50" i="3"/>
  <c r="G46" i="3"/>
  <c r="G45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23" i="3"/>
  <c r="G16" i="3"/>
  <c r="G18" i="3"/>
  <c r="G19" i="3"/>
  <c r="G20" i="3"/>
  <c r="G21" i="3"/>
  <c r="G22" i="3"/>
  <c r="G15" i="3"/>
  <c r="G65" i="3"/>
  <c r="G66" i="3"/>
  <c r="G67" i="3"/>
  <c r="G28" i="1"/>
  <c r="G27" i="1"/>
  <c r="G26" i="1"/>
  <c r="G25" i="1"/>
  <c r="G23" i="1"/>
  <c r="G22" i="1"/>
  <c r="G21" i="1"/>
  <c r="G24" i="1"/>
  <c r="G131" i="2"/>
  <c r="B61" i="2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5" i="2" s="1"/>
  <c r="G82" i="2"/>
  <c r="G121" i="2"/>
  <c r="G157" i="2"/>
  <c r="G158" i="2"/>
  <c r="G159" i="2"/>
  <c r="G160" i="2"/>
  <c r="G161" i="2"/>
  <c r="G162" i="2"/>
  <c r="G163" i="2"/>
  <c r="G164" i="2"/>
  <c r="G165" i="2"/>
  <c r="G166" i="2"/>
  <c r="G167" i="2"/>
  <c r="G12" i="1"/>
  <c r="E30" i="1"/>
  <c r="G30" i="1" s="1"/>
  <c r="E31" i="1"/>
  <c r="G31" i="1" s="1"/>
  <c r="G29" i="1"/>
  <c r="D22" i="26"/>
  <c r="D21" i="26"/>
  <c r="D20" i="26"/>
  <c r="D19" i="26"/>
  <c r="D18" i="26"/>
  <c r="D17" i="26"/>
  <c r="D16" i="26"/>
  <c r="D15" i="26"/>
  <c r="D14" i="26"/>
  <c r="D13" i="26"/>
  <c r="L18" i="26"/>
  <c r="L19" i="26"/>
  <c r="L12" i="26" l="1"/>
  <c r="L21" i="26"/>
  <c r="L17" i="26"/>
  <c r="L15" i="26"/>
  <c r="L13" i="26"/>
  <c r="G185" i="2"/>
  <c r="B76" i="2"/>
  <c r="B77" i="2" s="1"/>
  <c r="B78" i="2" s="1"/>
  <c r="B79" i="2" s="1"/>
  <c r="B80" i="2" s="1"/>
  <c r="B81" i="2" s="1"/>
  <c r="L22" i="26"/>
  <c r="L20" i="26"/>
  <c r="L16" i="26"/>
  <c r="L14" i="26"/>
  <c r="G100" i="3"/>
  <c r="G13" i="1"/>
  <c r="G14" i="1"/>
  <c r="G19" i="1"/>
  <c r="G20" i="1"/>
  <c r="B83" i="2" l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G32" i="1"/>
  <c r="B122" i="2" l="1"/>
  <c r="B123" i="2" s="1"/>
  <c r="B124" i="2" s="1"/>
  <c r="B125" i="2" s="1"/>
  <c r="B126" i="2" s="1"/>
  <c r="B127" i="2" s="1"/>
  <c r="B128" i="2" s="1"/>
  <c r="B129" i="2" s="1"/>
  <c r="B130" i="2" s="1"/>
  <c r="L23" i="26"/>
  <c r="L25" i="26" s="1"/>
  <c r="B132" i="2" l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L26" i="26"/>
  <c r="L27" i="26" s="1"/>
  <c r="B158" i="2" l="1"/>
  <c r="B159" i="2" s="1"/>
  <c r="B160" i="2" s="1"/>
  <c r="B161" i="2" s="1"/>
  <c r="B162" i="2" s="1"/>
  <c r="B163" i="2" s="1"/>
  <c r="B164" i="2" s="1"/>
  <c r="B165" i="2" s="1"/>
  <c r="B166" i="2" s="1"/>
  <c r="B168" i="2" s="1"/>
  <c r="B169" i="2" s="1"/>
  <c r="B170" i="2" s="1"/>
  <c r="B171" i="2" s="1"/>
  <c r="B172" i="2" s="1"/>
  <c r="B174" i="2" s="1"/>
  <c r="B175" i="2" s="1"/>
  <c r="B176" i="2" s="1"/>
  <c r="B177" i="2" s="1"/>
  <c r="B179" i="2" l="1"/>
  <c r="B180" i="2" s="1"/>
  <c r="B181" i="2" s="1"/>
  <c r="B182" i="2" s="1"/>
  <c r="B183" i="2" s="1"/>
  <c r="B184" i="2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<sst xmlns="http://schemas.openxmlformats.org/spreadsheetml/2006/main" count="317" uniqueCount="289">
  <si>
    <t>Item No.</t>
  </si>
  <si>
    <t>Sum</t>
  </si>
  <si>
    <t>Rate</t>
  </si>
  <si>
    <t>Amount</t>
  </si>
  <si>
    <t>Total of Pricing for Engineering Graphics and Design carried forward to Summary</t>
  </si>
  <si>
    <t>Description</t>
  </si>
  <si>
    <t>Qty</t>
  </si>
  <si>
    <t>`</t>
  </si>
  <si>
    <t>Desciption</t>
  </si>
  <si>
    <t>Total of Pricing for Automotive carried forward to Summary</t>
  </si>
  <si>
    <t>Total of Pricing fo Welding and Metalwok carried foward to Summary</t>
  </si>
  <si>
    <t>SUMMARY OF SECTIONS</t>
  </si>
  <si>
    <t>SECTION</t>
  </si>
  <si>
    <t>DESCRIPTION</t>
  </si>
  <si>
    <t>AMOUNT</t>
  </si>
  <si>
    <t>SUB-TOTAL 1</t>
  </si>
  <si>
    <t>10% Contingencies</t>
  </si>
  <si>
    <t>Sub-Total</t>
  </si>
  <si>
    <t>TOTAL QUOTATION</t>
  </si>
  <si>
    <t>PROCUREMENT LIST</t>
  </si>
  <si>
    <t>Hacksaw</t>
  </si>
  <si>
    <t>Cable Knife.</t>
  </si>
  <si>
    <t xml:space="preserve">Combination Pliers  </t>
  </si>
  <si>
    <t xml:space="preserve">Crimper Hand Tool 2-16mm </t>
  </si>
  <si>
    <t>Cutter Diagonal 200mm</t>
  </si>
  <si>
    <t xml:space="preserve">Set File, Bastard, second cut and smooth 300mm </t>
  </si>
  <si>
    <t>Flat file 300mm</t>
  </si>
  <si>
    <t xml:space="preserve">Round file </t>
  </si>
  <si>
    <t xml:space="preserve">Half round </t>
  </si>
  <si>
    <t>Set screw drivers (Insulated)(6 piece)</t>
  </si>
  <si>
    <t>Tube spanner  (8 &amp; 10)</t>
  </si>
  <si>
    <t>Combination spanner set (6-13)</t>
  </si>
  <si>
    <t>Water pump Pliers</t>
  </si>
  <si>
    <t>Centre Punch</t>
  </si>
  <si>
    <t>Shifting spanner (200mm)</t>
  </si>
  <si>
    <t>Wire stripper</t>
  </si>
  <si>
    <t>Scriber</t>
  </si>
  <si>
    <t>Pliers Long Nose 180mm</t>
  </si>
  <si>
    <t xml:space="preserve">File brush </t>
  </si>
  <si>
    <t>Ball pein hammer 200g</t>
  </si>
  <si>
    <t>Ball pein hammer 700g</t>
  </si>
  <si>
    <t>Prick Punch</t>
  </si>
  <si>
    <t>Tap wrench</t>
  </si>
  <si>
    <t xml:space="preserve">Set of combination spanners </t>
  </si>
  <si>
    <t>Allen Key set –Metric</t>
  </si>
  <si>
    <t>Allen Key set – Imperial</t>
  </si>
  <si>
    <t xml:space="preserve">Water pipe wrench </t>
  </si>
  <si>
    <t>Mallet hammer</t>
  </si>
  <si>
    <t xml:space="preserve">Inside circlip pliers </t>
  </si>
  <si>
    <t xml:space="preserve">Outside circlip pliers </t>
  </si>
  <si>
    <t>Hand Tools</t>
  </si>
  <si>
    <t>Special Equipment/Tools</t>
  </si>
  <si>
    <t>Spring bender 20mm</t>
  </si>
  <si>
    <t>Pipe bender 20mm</t>
  </si>
  <si>
    <t>Reamer</t>
  </si>
  <si>
    <t>Fishtape</t>
  </si>
  <si>
    <t xml:space="preserve">Soldering iron </t>
  </si>
  <si>
    <t>Solder sucker / solder wick</t>
  </si>
  <si>
    <t xml:space="preserve">Function generator / power supply </t>
  </si>
  <si>
    <t>Straight Edge</t>
  </si>
  <si>
    <t>Combination Set</t>
  </si>
  <si>
    <t>Bearing Puller</t>
  </si>
  <si>
    <t>C Spanner</t>
  </si>
  <si>
    <t xml:space="preserve">Thread file </t>
  </si>
  <si>
    <t>De-burring tool</t>
  </si>
  <si>
    <t>TOOLS AND EQUIPMENT</t>
  </si>
  <si>
    <t>Set Combination Spanner (6mm-24mm)</t>
  </si>
  <si>
    <t>Set Combination Spanner, Slightly Bend</t>
  </si>
  <si>
    <t>(6mm-24mm)</t>
  </si>
  <si>
    <t>4 Pound Hammer</t>
  </si>
  <si>
    <t>2.5 Pound Hammer</t>
  </si>
  <si>
    <t>Ball Penn Hammer</t>
  </si>
  <si>
    <t>Stilson Wrench (700mm)</t>
  </si>
  <si>
    <t>Soft Head Hammer</t>
  </si>
  <si>
    <t>Flat File, With Handle (365mm)</t>
  </si>
  <si>
    <t>Round File, With Handle (356mm)</t>
  </si>
  <si>
    <t>Half Round Half Flat File, With Handle (356mm)</t>
  </si>
  <si>
    <t>Set Allen Keys, Metric, General</t>
  </si>
  <si>
    <t>Long Nose Pliers (180mm)</t>
  </si>
  <si>
    <t>Engineering Pliers</t>
  </si>
  <si>
    <t>Vice Grip</t>
  </si>
  <si>
    <t>Cylinder Lighter</t>
  </si>
  <si>
    <t>Shifting Spanner (300mm)</t>
  </si>
  <si>
    <t>Shifting Spanner (450mm)</t>
  </si>
  <si>
    <t>Hack Saw</t>
  </si>
  <si>
    <t>Chipping Hammer</t>
  </si>
  <si>
    <t>Set Square (With Level)</t>
  </si>
  <si>
    <t>Outside Circular Plier</t>
  </si>
  <si>
    <t>Inside Circular Plier</t>
  </si>
  <si>
    <t>Socket Set (½ Drive)</t>
  </si>
  <si>
    <t>Set Pin Punches</t>
  </si>
  <si>
    <t>Set Screwdrivers (Flat)</t>
  </si>
  <si>
    <t>Set Screwdrivers (Phillips)</t>
  </si>
  <si>
    <t>Side Cutter (180mm)</t>
  </si>
  <si>
    <t>Carpenter Square</t>
  </si>
  <si>
    <t>Combination Cutting Torch &amp; Blowpipe</t>
  </si>
  <si>
    <t>Power Bar (½ Drive   450mm)</t>
  </si>
  <si>
    <t>Stud Remover</t>
  </si>
  <si>
    <t>Cold Chicel (250mm)</t>
  </si>
  <si>
    <t>Cold Chicel 120mm)</t>
  </si>
  <si>
    <t>Set Easy Outs</t>
  </si>
  <si>
    <t>MEASURING EQUIPMENT</t>
  </si>
  <si>
    <t>Tape Measure (5m)</t>
  </si>
  <si>
    <t>Virnier, (0mm-150mm0</t>
  </si>
  <si>
    <t>Outside Calliper</t>
  </si>
  <si>
    <t>Inside Calliper</t>
  </si>
  <si>
    <t>Outside Calliper, With Arch</t>
  </si>
  <si>
    <t>Inside Calliper, With Arch</t>
  </si>
  <si>
    <t>Rules 150mm And 300mm</t>
  </si>
  <si>
    <t>WORKSHOP EQUIPMENT</t>
  </si>
  <si>
    <t>Welding Helmet</t>
  </si>
  <si>
    <t>4 X Bassie Clamps</t>
  </si>
  <si>
    <t>Wire Brush</t>
  </si>
  <si>
    <t>G Clamps</t>
  </si>
  <si>
    <t>Small Hand Drill</t>
  </si>
  <si>
    <t>Basic Lifting
	Chain Block
	Coffing Block
	Shackles
	Chain Slings
	Wire Rope Slings
	Tirfors</t>
  </si>
  <si>
    <t>Gullotine</t>
  </si>
  <si>
    <t>Power Saw</t>
  </si>
  <si>
    <t>1 per workshop of all rigging equipment</t>
  </si>
  <si>
    <t>1 per workshop</t>
  </si>
  <si>
    <t>Gas Cylinders</t>
  </si>
  <si>
    <t>Regulatros</t>
  </si>
  <si>
    <t>Hoses And Connections</t>
  </si>
  <si>
    <t>Torch</t>
  </si>
  <si>
    <t>Welding Tips</t>
  </si>
  <si>
    <t>Filler Rods</t>
  </si>
  <si>
    <t>Spark Lighter</t>
  </si>
  <si>
    <t>Nozzle Cleaner</t>
  </si>
  <si>
    <t>Blow Pipes</t>
  </si>
  <si>
    <t>Flash Back Arrestor</t>
  </si>
  <si>
    <t>Shielded Metal Arc Welding (Manual Metal)</t>
  </si>
  <si>
    <t>Welding Machines</t>
  </si>
  <si>
    <t>Cables And Connections</t>
  </si>
  <si>
    <t>Electrode Holder</t>
  </si>
  <si>
    <t>Oxy-Fuel Gas Welding And Brazing</t>
  </si>
  <si>
    <t>YOUTH CENTRE 1: ELECTRICIAN OCCUPATIONAL TOOLS</t>
  </si>
  <si>
    <t>YOUTH CENTRE 1: WELDER TOOLS</t>
  </si>
  <si>
    <t>15% VAT</t>
  </si>
  <si>
    <t>Tools &amp; Equipment</t>
  </si>
  <si>
    <t>Workshop Equipment</t>
  </si>
  <si>
    <t>Measuring Equipment</t>
  </si>
  <si>
    <t>Computers</t>
  </si>
  <si>
    <t>Copier Machines</t>
  </si>
  <si>
    <t>Overhead Projectors</t>
  </si>
  <si>
    <t>SECTION: YOUTH CENTRES</t>
  </si>
  <si>
    <t>DSD PROCUREMENT LIST</t>
  </si>
  <si>
    <t>Gas Metal Arc Welding</t>
  </si>
  <si>
    <t>Gas Cylinder (Shielded Gas)</t>
  </si>
  <si>
    <t>Power Source</t>
  </si>
  <si>
    <t>Wire Feed And Control Unit</t>
  </si>
  <si>
    <t>Welding Cables</t>
  </si>
  <si>
    <t>Electrode Wire</t>
  </si>
  <si>
    <t>Gas Connections</t>
  </si>
  <si>
    <t>Rubber Hoses</t>
  </si>
  <si>
    <t>Water Connection (If Used)</t>
  </si>
  <si>
    <t>Welding Gun</t>
  </si>
  <si>
    <t>SAFETY</t>
  </si>
  <si>
    <t>Welder Gloves</t>
  </si>
  <si>
    <t>Rigger Gloves</t>
  </si>
  <si>
    <t>Welder Apron</t>
  </si>
  <si>
    <t>Safety Goggles</t>
  </si>
  <si>
    <t>Arc Welding Helmet</t>
  </si>
  <si>
    <t>Overall</t>
  </si>
  <si>
    <t>Safety Tools</t>
  </si>
  <si>
    <t>Measuring Tools</t>
  </si>
  <si>
    <t>Tape measure (3m)</t>
  </si>
  <si>
    <t>Spirit level</t>
  </si>
  <si>
    <t>Combination square</t>
  </si>
  <si>
    <t>Steel ruler</t>
  </si>
  <si>
    <t xml:space="preserve">Tong tester </t>
  </si>
  <si>
    <t xml:space="preserve">Meter Insulation Tester  </t>
  </si>
  <si>
    <t xml:space="preserve">Multimeter Digital  </t>
  </si>
  <si>
    <t>250mA earth leakage tester (three phase )</t>
  </si>
  <si>
    <t>Earth Leakage Tester. (Single phase )</t>
  </si>
  <si>
    <t>Capacitance meter (can be incorporated in multi-meter)</t>
  </si>
  <si>
    <t xml:space="preserve">Loop tester </t>
  </si>
  <si>
    <t xml:space="preserve">Oscilloscope </t>
  </si>
  <si>
    <t xml:space="preserve">Vernier calipers </t>
  </si>
  <si>
    <t>Drill   Electrical (Portable)</t>
  </si>
  <si>
    <t xml:space="preserve">Bench grinder </t>
  </si>
  <si>
    <t xml:space="preserve">Jigsaw </t>
  </si>
  <si>
    <t xml:space="preserve">Angle grinder </t>
  </si>
  <si>
    <t xml:space="preserve">Bearing induction heater </t>
  </si>
  <si>
    <t xml:space="preserve">Bearing puller </t>
  </si>
  <si>
    <t xml:space="preserve">Pedestal drill </t>
  </si>
  <si>
    <t>Machinery</t>
  </si>
  <si>
    <t>Equipment (Long Term Consumables)</t>
  </si>
  <si>
    <t>Bench vice (150 mm)</t>
  </si>
  <si>
    <t>Pipe vice.</t>
  </si>
  <si>
    <t>Installation Board – Construction Min size 1750mm(W)  x 1100mm (H)</t>
  </si>
  <si>
    <t>Relay Panel  (Fault)</t>
  </si>
  <si>
    <t>Fault finding on a three stage, F/R panel</t>
  </si>
  <si>
    <t xml:space="preserve">Forward Reverse Control panel Star /Delta </t>
  </si>
  <si>
    <t>PLC panel (8 I/O)</t>
  </si>
  <si>
    <t>DC Panel (3 Stage)</t>
  </si>
  <si>
    <t>3 Phase Motor</t>
  </si>
  <si>
    <t>1 Phase Motor (cap start /cap run)</t>
  </si>
  <si>
    <t>Slip- Ring Motor</t>
  </si>
  <si>
    <t>Cable Test</t>
  </si>
  <si>
    <t>Auto Transformer</t>
  </si>
  <si>
    <t xml:space="preserve">Auto  Star Delta </t>
  </si>
  <si>
    <t>2 Speed starter with selector switch</t>
  </si>
  <si>
    <t xml:space="preserve">Manual 2 speed starter  </t>
  </si>
  <si>
    <t xml:space="preserve">2 Speed starter  automatic </t>
  </si>
  <si>
    <t>Automatic resistance starter</t>
  </si>
  <si>
    <t>Current &amp; power transformers</t>
  </si>
  <si>
    <t>Energy meters ( single phase meters) Load balancing 6 Loads</t>
  </si>
  <si>
    <t>Energy meters ( single phase meters) Load balancing 7 Loads</t>
  </si>
  <si>
    <t>Energy meters ( Three phase meter) Load balancing 6 Loads</t>
  </si>
  <si>
    <t>Energy meters ( Three phase meter) Load balancing 7 Loads</t>
  </si>
  <si>
    <t>3 Phase Forward and reverse</t>
  </si>
  <si>
    <t>Sequence panel 1</t>
  </si>
  <si>
    <t>Sequence panel 2</t>
  </si>
  <si>
    <t>Sequence panel 3</t>
  </si>
  <si>
    <t>Sequence panel 4</t>
  </si>
  <si>
    <t>Sequence panel 5</t>
  </si>
  <si>
    <t>Sequence panel 6</t>
  </si>
  <si>
    <t>Sequence panel 7</t>
  </si>
  <si>
    <t>Single Phase forward / reverse with selector switch</t>
  </si>
  <si>
    <t>Single Phase forward / reverse with contactor</t>
  </si>
  <si>
    <t>Oscillating panel</t>
  </si>
  <si>
    <t>Installation Test Panel (3 phase / single phase)</t>
  </si>
  <si>
    <t xml:space="preserve">PLC panel </t>
  </si>
  <si>
    <t>AC drive</t>
  </si>
  <si>
    <t>Basic Electronic components box</t>
  </si>
  <si>
    <t>Consumables</t>
  </si>
  <si>
    <t>Wire 1mm Solid (Assorted colours)</t>
  </si>
  <si>
    <t>Wire 1.5mm GP (Assorted colours including Green/yellow &amp; black)</t>
  </si>
  <si>
    <t>Wire  2.5mm GP (Assorted colours including Green/yellow &amp; black)</t>
  </si>
  <si>
    <t>Light duty Cable tray 50mm</t>
  </si>
  <si>
    <t>SWA cable 2.5mm 3 core</t>
  </si>
  <si>
    <t>Sufex 2.5mm 2 core+ earth</t>
  </si>
  <si>
    <t>20 mm PVC Conduit</t>
  </si>
  <si>
    <t>20mm Bosal conduit</t>
  </si>
  <si>
    <t>40 x 40 PVC Trunking</t>
  </si>
  <si>
    <t>Assessment Materials</t>
  </si>
  <si>
    <t>20mm PVC adaptor male</t>
  </si>
  <si>
    <t>20mm PVC # 0 compression gland</t>
  </si>
  <si>
    <t>20mm PVC angle box</t>
  </si>
  <si>
    <t>20mm PVC “T” piece</t>
  </si>
  <si>
    <t>20mm PVC Saddles</t>
  </si>
  <si>
    <t>20mm PVC coupling</t>
  </si>
  <si>
    <t>20mm Bosal adaptor</t>
  </si>
  <si>
    <t>20mm steel Lock nuts</t>
  </si>
  <si>
    <t>20mm Brass bush</t>
  </si>
  <si>
    <t>20mm steel earth tag</t>
  </si>
  <si>
    <t>20mm steel saddles</t>
  </si>
  <si>
    <t>20mm bosal couplins</t>
  </si>
  <si>
    <t>10mm poly saddles</t>
  </si>
  <si>
    <t>SWA #1 cable gland</t>
  </si>
  <si>
    <t>#1 cable gland shroud</t>
  </si>
  <si>
    <t>Obstruction 70mm x70mm</t>
  </si>
  <si>
    <t>4 x 2 switch box  (PVC / Steel)</t>
  </si>
  <si>
    <t xml:space="preserve">12 way DB (PVC / Steel) </t>
  </si>
  <si>
    <t>Light switch 2 way</t>
  </si>
  <si>
    <t>4 x 2 switched socket outlet</t>
  </si>
  <si>
    <t>60 Amp single phase overcurrent earth leakage</t>
  </si>
  <si>
    <t>10 amp single pole circuit breaker</t>
  </si>
  <si>
    <t>20 amp single pole circuit breaker</t>
  </si>
  <si>
    <t>Lamp  / baton holder (PVC /Brass)</t>
  </si>
  <si>
    <t>Chipboard screws 25mm</t>
  </si>
  <si>
    <t>Workshop / Stores with Appropriate Demarcations.</t>
  </si>
  <si>
    <t>Learners should have adequate floor space, (non-restrictive) during testing.</t>
  </si>
  <si>
    <t>Candidates during testing must not be working within 1 meter of each other. In the case of a cubical only one candidate per cubical.</t>
  </si>
  <si>
    <t>Area Conducive for Theoretical Assessment</t>
  </si>
  <si>
    <t>Area Conducive for Induction</t>
  </si>
  <si>
    <t>Area / Table Conducive to written reports, testing, etc. within the trade test area.</t>
  </si>
  <si>
    <t>Clock</t>
  </si>
  <si>
    <t>Floor layout Plan</t>
  </si>
  <si>
    <t>Storage for Memorandum’s for all tasks</t>
  </si>
  <si>
    <t>Assessment Aids</t>
  </si>
  <si>
    <t xml:space="preserve">Panel &amp; Drawing Matching. Labeled  </t>
  </si>
  <si>
    <t>Memorandum’s for all tasks.</t>
  </si>
  <si>
    <t xml:space="preserve">Camera  </t>
  </si>
  <si>
    <t>SANS 10242-1 (Rewinding and refurbishment of rotating electrical machines part 1 low voltage 3 phase induction motors)</t>
  </si>
  <si>
    <t>SANS 10142-1 (Wiring of premise part 1 low voltage installations)</t>
  </si>
  <si>
    <t>Personal Protective Equipment</t>
  </si>
  <si>
    <t>Safety Clothing (Provided by learner)</t>
  </si>
  <si>
    <t>Safety Boots / Shoes (Provided by learner)</t>
  </si>
  <si>
    <t>Safety Glasses</t>
  </si>
  <si>
    <t>Welding PPE</t>
  </si>
  <si>
    <t>Safety</t>
  </si>
  <si>
    <t>Safety Signage (Emergency and Warning Signs)</t>
  </si>
  <si>
    <t>Evacuation Plan</t>
  </si>
  <si>
    <t xml:space="preserve">Statutory Appointments (OSH Act and Conts Regulations) </t>
  </si>
  <si>
    <t>Statutory Inspections and Testing (Tools and Equipment)</t>
  </si>
  <si>
    <t>Demarcation of Storage Areas</t>
  </si>
  <si>
    <t>First aid kit</t>
  </si>
  <si>
    <t>Logistics and Lay-Out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</si>
</sst>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[$R-1C09]* #,##0.00_-;\-[$R-1C09]* #,##0.00_-;_-[$R-1C09]* &quot;-&quot;??_-;_-@_-"/>
    <numFmt numFmtId="165" formatCode="_-* #,##0.00\ [$CHF-100C]_-;\-* #,##0.00\ [$CHF-100C]_-;_-* &quot;-&quot;??\ [$CHF-100C]_-;_-@_-"/>
    <numFmt numFmtId="166" formatCode="&quot;R&quot;\ #,##0.00"/>
    <numFmt numFmtId="167" formatCode="[$R-1C09]#,##0.00"/>
  </numFmts>
  <fonts count="20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Arial"/>
      <family val="2"/>
    </font>
    <font>
      <sz val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rial Narrow"/>
      <family val="2"/>
    </font>
    <font>
      <b/>
      <sz val="2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ahoma"/>
      <family val="2"/>
    </font>
    <font>
      <sz val="12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theme="1"/>
      </bottom>
      <diagonal/>
    </border>
    <border>
      <left/>
      <right/>
      <top style="hair">
        <color indexed="8"/>
      </top>
      <bottom style="hair">
        <color theme="1"/>
      </bottom>
      <diagonal/>
    </border>
    <border>
      <left/>
      <right style="thin">
        <color indexed="8"/>
      </right>
      <top style="hair">
        <color indexed="8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indexed="8"/>
      </top>
      <bottom style="hair">
        <color theme="1"/>
      </bottom>
      <diagonal/>
    </border>
    <border>
      <left style="thin">
        <color indexed="8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hair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theme="1"/>
      </right>
      <top style="hair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16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center" vertical="top"/>
    </xf>
    <xf numFmtId="3" fontId="12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right" vertical="top"/>
    </xf>
    <xf numFmtId="0" fontId="11" fillId="0" borderId="11" xfId="0" applyFont="1" applyBorder="1" applyAlignment="1">
      <alignment horizontal="left" vertical="top"/>
    </xf>
    <xf numFmtId="0" fontId="13" fillId="3" borderId="20" xfId="0" applyFont="1" applyFill="1" applyBorder="1" applyAlignment="1">
      <alignment horizontal="left" vertical="center"/>
    </xf>
    <xf numFmtId="166" fontId="13" fillId="3" borderId="22" xfId="0" applyNumberFormat="1" applyFont="1" applyFill="1" applyBorder="1" applyAlignment="1">
      <alignment vertical="center"/>
    </xf>
    <xf numFmtId="166" fontId="10" fillId="3" borderId="22" xfId="0" applyNumberFormat="1" applyFont="1" applyFill="1" applyBorder="1" applyAlignment="1">
      <alignment vertical="center"/>
    </xf>
    <xf numFmtId="0" fontId="13" fillId="3" borderId="20" xfId="0" applyFont="1" applyFill="1" applyBorder="1" applyAlignment="1">
      <alignment vertical="center"/>
    </xf>
    <xf numFmtId="0" fontId="10" fillId="0" borderId="16" xfId="0" applyFont="1" applyBorder="1" applyAlignment="1">
      <alignment horizontal="center" vertical="center" wrapText="1"/>
    </xf>
    <xf numFmtId="166" fontId="13" fillId="3" borderId="25" xfId="0" applyNumberFormat="1" applyFont="1" applyFill="1" applyBorder="1" applyAlignment="1">
      <alignment vertical="center"/>
    </xf>
    <xf numFmtId="166" fontId="10" fillId="0" borderId="31" xfId="0" applyNumberFormat="1" applyFont="1" applyBorder="1" applyAlignment="1">
      <alignment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top"/>
    </xf>
    <xf numFmtId="0" fontId="12" fillId="0" borderId="10" xfId="0" applyFont="1" applyBorder="1" applyAlignment="1">
      <alignment horizontal="center" vertical="top"/>
    </xf>
    <xf numFmtId="3" fontId="12" fillId="0" borderId="10" xfId="0" applyNumberFormat="1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40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center" vertical="center"/>
    </xf>
    <xf numFmtId="0" fontId="3" fillId="0" borderId="57" xfId="0" applyFont="1" applyBorder="1" applyAlignment="1">
      <alignment horizontal="left" vertical="center" wrapText="1"/>
    </xf>
    <xf numFmtId="0" fontId="14" fillId="0" borderId="57" xfId="0" applyFont="1" applyBorder="1" applyAlignment="1">
      <alignment horizontal="left" vertical="center" wrapText="1"/>
    </xf>
    <xf numFmtId="0" fontId="15" fillId="0" borderId="57" xfId="0" applyFont="1" applyBorder="1" applyAlignment="1">
      <alignment horizontal="left" vertical="center" wrapText="1"/>
    </xf>
    <xf numFmtId="0" fontId="3" fillId="0" borderId="58" xfId="0" applyFont="1" applyBorder="1" applyAlignment="1">
      <alignment horizontal="left" vertical="center" wrapText="1"/>
    </xf>
    <xf numFmtId="0" fontId="17" fillId="0" borderId="57" xfId="0" applyFont="1" applyBorder="1" applyAlignment="1">
      <alignment horizontal="left" vertical="center" wrapText="1"/>
    </xf>
    <xf numFmtId="20" fontId="3" fillId="0" borderId="58" xfId="0" applyNumberFormat="1" applyFont="1" applyBorder="1" applyAlignment="1">
      <alignment horizontal="center" vertical="center" wrapText="1"/>
    </xf>
    <xf numFmtId="20" fontId="3" fillId="0" borderId="57" xfId="0" applyNumberFormat="1" applyFont="1" applyBorder="1" applyAlignment="1">
      <alignment horizontal="center" vertical="center" wrapText="1"/>
    </xf>
    <xf numFmtId="20" fontId="15" fillId="0" borderId="57" xfId="0" applyNumberFormat="1" applyFont="1" applyBorder="1" applyAlignment="1">
      <alignment horizontal="center" vertical="center" wrapText="1"/>
    </xf>
    <xf numFmtId="20" fontId="15" fillId="0" borderId="5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164" fontId="6" fillId="0" borderId="55" xfId="0" applyNumberFormat="1" applyFont="1" applyBorder="1" applyAlignment="1">
      <alignment horizontal="right" vertical="center"/>
    </xf>
    <xf numFmtId="164" fontId="6" fillId="0" borderId="44" xfId="0" applyNumberFormat="1" applyFont="1" applyBorder="1" applyAlignment="1">
      <alignment horizontal="right" vertical="center"/>
    </xf>
    <xf numFmtId="0" fontId="6" fillId="0" borderId="39" xfId="0" applyFont="1" applyBorder="1" applyAlignment="1">
      <alignment horizontal="center" vertical="center"/>
    </xf>
    <xf numFmtId="164" fontId="6" fillId="0" borderId="38" xfId="0" applyNumberFormat="1" applyFont="1" applyBorder="1" applyAlignment="1">
      <alignment horizontal="right" vertical="center"/>
    </xf>
    <xf numFmtId="164" fontId="6" fillId="0" borderId="43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64" fontId="6" fillId="0" borderId="43" xfId="1" applyNumberFormat="1" applyFont="1" applyBorder="1" applyAlignment="1">
      <alignment horizontal="right" vertical="center"/>
    </xf>
    <xf numFmtId="165" fontId="0" fillId="0" borderId="0" xfId="0" applyNumberFormat="1" applyAlignment="1">
      <alignment horizontal="left" vertical="center"/>
    </xf>
    <xf numFmtId="1" fontId="7" fillId="0" borderId="37" xfId="0" applyNumberFormat="1" applyFont="1" applyBorder="1" applyAlignment="1">
      <alignment horizontal="center" vertical="center" shrinkToFit="1"/>
    </xf>
    <xf numFmtId="1" fontId="7" fillId="0" borderId="38" xfId="0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164" fontId="1" fillId="0" borderId="8" xfId="1" applyNumberFormat="1" applyFont="1" applyBorder="1" applyAlignment="1">
      <alignment horizontal="right" vertical="center"/>
    </xf>
    <xf numFmtId="0" fontId="1" fillId="0" borderId="6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5" fillId="0" borderId="53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5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shrinkToFit="1"/>
    </xf>
    <xf numFmtId="164" fontId="6" fillId="0" borderId="39" xfId="0" applyNumberFormat="1" applyFont="1" applyBorder="1" applyAlignment="1">
      <alignment horizontal="right" vertical="center"/>
    </xf>
    <xf numFmtId="164" fontId="6" fillId="0" borderId="48" xfId="0" applyNumberFormat="1" applyFont="1" applyBorder="1" applyAlignment="1">
      <alignment horizontal="right" vertical="center"/>
    </xf>
    <xf numFmtId="164" fontId="1" fillId="0" borderId="40" xfId="0" applyNumberFormat="1" applyFont="1" applyBorder="1" applyAlignment="1">
      <alignment horizontal="right" vertical="center"/>
    </xf>
    <xf numFmtId="0" fontId="4" fillId="0" borderId="51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18" fillId="0" borderId="56" xfId="0" applyFont="1" applyBorder="1" applyAlignment="1">
      <alignment horizontal="left" vertical="center" wrapText="1"/>
    </xf>
    <xf numFmtId="0" fontId="18" fillId="0" borderId="57" xfId="0" applyFont="1" applyBorder="1" applyAlignment="1">
      <alignment horizontal="left" vertical="center" wrapText="1"/>
    </xf>
    <xf numFmtId="164" fontId="6" fillId="0" borderId="50" xfId="0" applyNumberFormat="1" applyFont="1" applyBorder="1" applyAlignment="1">
      <alignment horizontal="right" vertical="center"/>
    </xf>
    <xf numFmtId="164" fontId="6" fillId="0" borderId="49" xfId="0" applyNumberFormat="1" applyFont="1" applyBorder="1" applyAlignment="1">
      <alignment horizontal="right" vertical="center"/>
    </xf>
    <xf numFmtId="0" fontId="6" fillId="0" borderId="61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20" fontId="19" fillId="0" borderId="56" xfId="0" applyNumberFormat="1" applyFont="1" applyBorder="1" applyAlignment="1">
      <alignment horizontal="center" vertical="center" wrapText="1"/>
    </xf>
    <xf numFmtId="20" fontId="19" fillId="0" borderId="57" xfId="0" applyNumberFormat="1" applyFont="1" applyBorder="1" applyAlignment="1">
      <alignment horizontal="center" vertical="center" wrapText="1"/>
    </xf>
    <xf numFmtId="20" fontId="19" fillId="0" borderId="59" xfId="0" applyNumberFormat="1" applyFont="1" applyBorder="1" applyAlignment="1">
      <alignment horizontal="center" vertical="center" wrapText="1"/>
    </xf>
    <xf numFmtId="0" fontId="6" fillId="0" borderId="5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left" vertical="center" wrapText="1" indent="2"/>
    </xf>
    <xf numFmtId="0" fontId="1" fillId="0" borderId="41" xfId="0" applyFont="1" applyBorder="1" applyAlignment="1">
      <alignment vertical="center"/>
    </xf>
    <xf numFmtId="0" fontId="1" fillId="0" borderId="47" xfId="0" applyFont="1" applyBorder="1" applyAlignment="1">
      <alignment vertical="center"/>
    </xf>
    <xf numFmtId="0" fontId="1" fillId="0" borderId="42" xfId="0" applyFont="1" applyBorder="1" applyAlignment="1">
      <alignment vertical="center"/>
    </xf>
    <xf numFmtId="164" fontId="0" fillId="0" borderId="0" xfId="1" applyNumberFormat="1" applyFont="1" applyAlignment="1">
      <alignment horizontal="right" vertical="center" wrapText="1"/>
    </xf>
    <xf numFmtId="164" fontId="0" fillId="0" borderId="11" xfId="1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11" xfId="0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5" fillId="0" borderId="40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164" fontId="5" fillId="0" borderId="52" xfId="1" applyNumberFormat="1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 wrapText="1"/>
    </xf>
    <xf numFmtId="0" fontId="7" fillId="0" borderId="48" xfId="0" applyFont="1" applyBorder="1" applyAlignment="1">
      <alignment horizontal="center" vertical="center"/>
    </xf>
    <xf numFmtId="0" fontId="6" fillId="0" borderId="45" xfId="0" applyFont="1" applyBorder="1" applyAlignment="1">
      <alignment horizontal="left" vertical="center" wrapText="1"/>
    </xf>
    <xf numFmtId="164" fontId="1" fillId="0" borderId="5" xfId="1" applyNumberFormat="1" applyFont="1" applyBorder="1" applyAlignment="1">
      <alignment horizontal="right" vertical="center"/>
    </xf>
    <xf numFmtId="164" fontId="0" fillId="0" borderId="0" xfId="1" applyNumberFormat="1" applyFont="1" applyAlignment="1">
      <alignment horizontal="right" vertical="center"/>
    </xf>
    <xf numFmtId="164" fontId="1" fillId="0" borderId="0" xfId="1" applyNumberFormat="1" applyFont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 vertical="top"/>
    </xf>
    <xf numFmtId="164" fontId="6" fillId="0" borderId="62" xfId="0" applyNumberFormat="1" applyFont="1" applyBorder="1" applyAlignment="1">
      <alignment horizontal="right" vertical="center"/>
    </xf>
    <xf numFmtId="0" fontId="6" fillId="0" borderId="63" xfId="0" applyFont="1" applyBorder="1" applyAlignment="1">
      <alignment horizontal="center" vertical="center" wrapText="1"/>
    </xf>
    <xf numFmtId="20" fontId="19" fillId="0" borderId="0" xfId="0" applyNumberFormat="1" applyFont="1" applyAlignment="1">
      <alignment horizontal="center" vertical="center"/>
    </xf>
    <xf numFmtId="164" fontId="6" fillId="0" borderId="64" xfId="0" applyNumberFormat="1" applyFont="1" applyBorder="1" applyAlignment="1">
      <alignment horizontal="right" vertical="center"/>
    </xf>
    <xf numFmtId="167" fontId="1" fillId="0" borderId="0" xfId="1" applyNumberFormat="1" applyFont="1" applyAlignment="1">
      <alignment vertical="center"/>
    </xf>
    <xf numFmtId="167" fontId="0" fillId="0" borderId="11" xfId="1" applyNumberFormat="1" applyFont="1" applyBorder="1" applyAlignment="1">
      <alignment horizontal="right" vertical="center" wrapText="1"/>
    </xf>
    <xf numFmtId="167" fontId="5" fillId="0" borderId="51" xfId="1" applyNumberFormat="1" applyFont="1" applyBorder="1" applyAlignment="1">
      <alignment horizontal="center" vertical="center"/>
    </xf>
    <xf numFmtId="167" fontId="6" fillId="0" borderId="38" xfId="1" applyNumberFormat="1" applyFont="1" applyBorder="1" applyAlignment="1">
      <alignment horizontal="right" vertical="center" wrapText="1"/>
    </xf>
    <xf numFmtId="167" fontId="6" fillId="0" borderId="37" xfId="1" applyNumberFormat="1" applyFont="1" applyBorder="1" applyAlignment="1">
      <alignment horizontal="right" vertical="center" wrapText="1"/>
    </xf>
    <xf numFmtId="167" fontId="0" fillId="0" borderId="0" xfId="1" applyNumberFormat="1" applyFont="1" applyAlignment="1">
      <alignment vertical="center" wrapText="1"/>
    </xf>
    <xf numFmtId="167" fontId="0" fillId="0" borderId="0" xfId="1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41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16" fillId="0" borderId="41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4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0" fillId="0" borderId="32" xfId="0" applyFont="1" applyBorder="1" applyAlignment="1">
      <alignment horizontal="left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0" fillId="0" borderId="0" xfId="0" applyAlignment="1">
      <alignment horizontal="center" vertical="top"/>
    </xf>
    <xf numFmtId="0" fontId="13" fillId="3" borderId="21" xfId="0" applyFont="1" applyFill="1" applyBorder="1" applyAlignment="1">
      <alignment horizontal="left" vertical="center"/>
    </xf>
    <xf numFmtId="0" fontId="13" fillId="3" borderId="25" xfId="0" applyFont="1" applyFill="1" applyBorder="1" applyAlignment="1">
      <alignment horizontal="left" vertical="center"/>
    </xf>
    <xf numFmtId="4" fontId="13" fillId="2" borderId="36" xfId="0" applyNumberFormat="1" applyFont="1" applyFill="1" applyBorder="1" applyAlignment="1">
      <alignment horizontal="center" vertical="center"/>
    </xf>
    <xf numFmtId="4" fontId="13" fillId="2" borderId="23" xfId="0" applyNumberFormat="1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14" xfId="0" applyFont="1" applyFill="1" applyBorder="1" applyAlignment="1">
      <alignment horizontal="left" vertical="center" wrapText="1"/>
    </xf>
    <xf numFmtId="0" fontId="13" fillId="2" borderId="15" xfId="0" applyFont="1" applyFill="1" applyBorder="1" applyAlignment="1">
      <alignment horizontal="left" vertical="center" wrapText="1"/>
    </xf>
    <xf numFmtId="0" fontId="13" fillId="2" borderId="26" xfId="0" applyFont="1" applyFill="1" applyBorder="1" applyAlignment="1">
      <alignment horizontal="left" vertical="center" wrapText="1"/>
    </xf>
    <xf numFmtId="0" fontId="13" fillId="3" borderId="24" xfId="0" applyFont="1" applyFill="1" applyBorder="1" applyAlignment="1">
      <alignment horizontal="left" vertical="center"/>
    </xf>
    <xf numFmtId="0" fontId="10" fillId="3" borderId="21" xfId="0" applyFont="1" applyFill="1" applyBorder="1" applyAlignment="1">
      <alignment horizontal="left" vertical="center"/>
    </xf>
    <xf numFmtId="0" fontId="10" fillId="3" borderId="25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40"/>
  <sheetViews>
    <sheetView topLeftCell="A26" zoomScale="125" zoomScaleNormal="68" zoomScaleSheetLayoutView="100" workbookViewId="0">
      <selection activeCell="J37" sqref="J37"/>
    </sheetView>
  </sheetViews>
  <sheetFormatPr defaultColWidth="9" defaultRowHeight="13.2" x14ac:dyDescent="0.25"/>
  <cols>
    <col min="1" max="1" width="9" style="40"/>
    <col min="2" max="2" width="9.44140625" style="40" bestFit="1" customWidth="1"/>
    <col min="3" max="3" width="61.21875" style="40" bestFit="1" customWidth="1"/>
    <col min="4" max="4" width="6.21875" style="40" bestFit="1" customWidth="1"/>
    <col min="5" max="5" width="5.5546875" style="39" bestFit="1" customWidth="1"/>
    <col min="6" max="6" width="8.21875" style="120" bestFit="1" customWidth="1"/>
    <col min="7" max="7" width="14.109375" style="106" bestFit="1" customWidth="1"/>
    <col min="8" max="16384" width="9" style="40"/>
  </cols>
  <sheetData>
    <row r="2" spans="2:14" x14ac:dyDescent="0.25">
      <c r="B2" s="124" t="e" vm="1">
        <v>#VALUE!</v>
      </c>
      <c r="C2" s="124"/>
      <c r="F2" s="124" t="e" vm="2">
        <v>#VALUE!</v>
      </c>
      <c r="G2" s="124"/>
    </row>
    <row r="3" spans="2:14" x14ac:dyDescent="0.25">
      <c r="B3" s="124"/>
      <c r="C3" s="124"/>
      <c r="F3" s="124"/>
      <c r="G3" s="124"/>
    </row>
    <row r="4" spans="2:14" x14ac:dyDescent="0.25">
      <c r="B4" s="124"/>
      <c r="C4" s="124"/>
      <c r="F4" s="124"/>
      <c r="G4" s="124"/>
    </row>
    <row r="5" spans="2:14" x14ac:dyDescent="0.25">
      <c r="B5" s="124"/>
      <c r="C5" s="124"/>
      <c r="F5" s="124"/>
      <c r="G5" s="124"/>
    </row>
    <row r="6" spans="2:14" x14ac:dyDescent="0.25">
      <c r="B6" s="124"/>
      <c r="C6" s="124"/>
      <c r="F6" s="124"/>
      <c r="G6" s="124"/>
    </row>
    <row r="7" spans="2:14" x14ac:dyDescent="0.25">
      <c r="B7" s="124"/>
      <c r="C7" s="124"/>
      <c r="F7" s="124"/>
      <c r="G7" s="124"/>
    </row>
    <row r="8" spans="2:14" ht="15.6" x14ac:dyDescent="0.25">
      <c r="C8" s="94" t="s">
        <v>145</v>
      </c>
      <c r="F8" s="124"/>
      <c r="G8" s="124"/>
    </row>
    <row r="9" spans="2:14" ht="24.75" customHeight="1" x14ac:dyDescent="0.25">
      <c r="C9" s="95" t="s">
        <v>144</v>
      </c>
      <c r="D9" s="95"/>
      <c r="E9" s="95"/>
      <c r="F9" s="114"/>
      <c r="G9" s="92"/>
    </row>
    <row r="10" spans="2:14" ht="24.75" customHeight="1" x14ac:dyDescent="0.25">
      <c r="B10" s="96"/>
      <c r="D10" s="96"/>
      <c r="E10" s="97"/>
      <c r="F10" s="115"/>
      <c r="G10" s="93"/>
    </row>
    <row r="11" spans="2:14" ht="24.75" customHeight="1" x14ac:dyDescent="0.25">
      <c r="B11" s="98" t="s">
        <v>0</v>
      </c>
      <c r="C11" s="99" t="s">
        <v>5</v>
      </c>
      <c r="D11" s="73" t="s">
        <v>1</v>
      </c>
      <c r="E11" s="74" t="s">
        <v>6</v>
      </c>
      <c r="F11" s="116" t="s">
        <v>2</v>
      </c>
      <c r="G11" s="100" t="s">
        <v>3</v>
      </c>
      <c r="H11" s="6"/>
      <c r="I11" s="6"/>
      <c r="J11" s="6"/>
      <c r="K11" s="6"/>
      <c r="L11" s="6"/>
      <c r="M11" s="6"/>
      <c r="N11" s="6"/>
    </row>
    <row r="12" spans="2:14" ht="24.75" customHeight="1" x14ac:dyDescent="0.25">
      <c r="B12" s="101">
        <v>1</v>
      </c>
      <c r="C12" s="102" t="s">
        <v>138</v>
      </c>
      <c r="D12" s="68">
        <v>7</v>
      </c>
      <c r="E12" s="69">
        <v>108</v>
      </c>
      <c r="F12" s="117"/>
      <c r="G12" s="53">
        <f>D12*E12*F12</f>
        <v>0</v>
      </c>
    </row>
    <row r="13" spans="2:14" ht="24.45" customHeight="1" x14ac:dyDescent="0.25">
      <c r="B13" s="103">
        <v>2</v>
      </c>
      <c r="C13" s="102" t="s">
        <v>140</v>
      </c>
      <c r="D13" s="68">
        <v>7</v>
      </c>
      <c r="E13" s="55">
        <v>14</v>
      </c>
      <c r="F13" s="118"/>
      <c r="G13" s="53">
        <f>D13*E13*F13</f>
        <v>0</v>
      </c>
    </row>
    <row r="14" spans="2:14" ht="24.45" customHeight="1" x14ac:dyDescent="0.25">
      <c r="B14" s="103">
        <v>3</v>
      </c>
      <c r="C14" s="102" t="s">
        <v>139</v>
      </c>
      <c r="D14" s="68">
        <v>7</v>
      </c>
      <c r="E14" s="55">
        <v>19</v>
      </c>
      <c r="F14" s="118"/>
      <c r="G14" s="53">
        <f t="shared" ref="G14:G20" si="0">D14*E14*F14</f>
        <v>0</v>
      </c>
    </row>
    <row r="15" spans="2:14" ht="24.45" customHeight="1" x14ac:dyDescent="0.25">
      <c r="B15" s="103">
        <v>4</v>
      </c>
      <c r="C15" s="102" t="s">
        <v>134</v>
      </c>
      <c r="D15" s="68">
        <v>7</v>
      </c>
      <c r="E15" s="55">
        <v>30</v>
      </c>
      <c r="F15" s="118"/>
      <c r="G15" s="53">
        <f t="shared" si="0"/>
        <v>0</v>
      </c>
    </row>
    <row r="16" spans="2:14" ht="24.45" customHeight="1" x14ac:dyDescent="0.25">
      <c r="B16" s="103">
        <v>5</v>
      </c>
      <c r="C16" s="102" t="s">
        <v>130</v>
      </c>
      <c r="D16" s="68">
        <v>7</v>
      </c>
      <c r="E16" s="55">
        <v>9</v>
      </c>
      <c r="F16" s="118"/>
      <c r="G16" s="53">
        <f t="shared" si="0"/>
        <v>0</v>
      </c>
    </row>
    <row r="17" spans="2:12" ht="24.45" customHeight="1" x14ac:dyDescent="0.25">
      <c r="B17" s="103">
        <v>6</v>
      </c>
      <c r="C17" s="102" t="s">
        <v>146</v>
      </c>
      <c r="D17" s="68">
        <v>7</v>
      </c>
      <c r="E17" s="55">
        <v>27</v>
      </c>
      <c r="F17" s="118"/>
      <c r="G17" s="53">
        <f t="shared" si="0"/>
        <v>0</v>
      </c>
    </row>
    <row r="18" spans="2:12" ht="24.45" customHeight="1" x14ac:dyDescent="0.25">
      <c r="B18" s="103">
        <v>7</v>
      </c>
      <c r="C18" s="102" t="s">
        <v>163</v>
      </c>
      <c r="D18" s="68">
        <v>7</v>
      </c>
      <c r="E18" s="55">
        <v>12</v>
      </c>
      <c r="F18" s="118"/>
      <c r="G18" s="53">
        <f t="shared" si="0"/>
        <v>0</v>
      </c>
    </row>
    <row r="19" spans="2:12" ht="24.45" customHeight="1" x14ac:dyDescent="0.25">
      <c r="B19" s="103">
        <v>8</v>
      </c>
      <c r="C19" s="102" t="s">
        <v>50</v>
      </c>
      <c r="D19" s="68">
        <v>7</v>
      </c>
      <c r="E19" s="55">
        <v>97</v>
      </c>
      <c r="F19" s="118"/>
      <c r="G19" s="53">
        <f t="shared" si="0"/>
        <v>0</v>
      </c>
    </row>
    <row r="20" spans="2:12" ht="24.45" customHeight="1" x14ac:dyDescent="0.25">
      <c r="B20" s="103">
        <v>9</v>
      </c>
      <c r="C20" s="104" t="s">
        <v>51</v>
      </c>
      <c r="D20" s="68">
        <v>7</v>
      </c>
      <c r="E20" s="56">
        <v>100</v>
      </c>
      <c r="F20" s="118"/>
      <c r="G20" s="53">
        <f t="shared" si="0"/>
        <v>0</v>
      </c>
    </row>
    <row r="21" spans="2:12" ht="24.45" customHeight="1" x14ac:dyDescent="0.25">
      <c r="B21" s="103">
        <v>10</v>
      </c>
      <c r="C21" s="104" t="s">
        <v>164</v>
      </c>
      <c r="D21" s="68">
        <v>7</v>
      </c>
      <c r="E21" s="56">
        <v>82</v>
      </c>
      <c r="F21" s="118"/>
      <c r="G21" s="53">
        <f t="shared" ref="G21:G28" si="1">D21*E21*F21</f>
        <v>0</v>
      </c>
    </row>
    <row r="22" spans="2:12" ht="24.45" customHeight="1" x14ac:dyDescent="0.25">
      <c r="B22" s="103">
        <v>11</v>
      </c>
      <c r="C22" s="104" t="s">
        <v>185</v>
      </c>
      <c r="D22" s="68">
        <v>7</v>
      </c>
      <c r="E22" s="56">
        <v>112</v>
      </c>
      <c r="F22" s="118"/>
      <c r="G22" s="53">
        <f t="shared" si="1"/>
        <v>0</v>
      </c>
    </row>
    <row r="23" spans="2:12" ht="24.45" customHeight="1" x14ac:dyDescent="0.25">
      <c r="B23" s="103">
        <v>12</v>
      </c>
      <c r="C23" s="104" t="s">
        <v>186</v>
      </c>
      <c r="D23" s="68">
        <v>7</v>
      </c>
      <c r="E23" s="56">
        <v>246</v>
      </c>
      <c r="F23" s="118"/>
      <c r="G23" s="53">
        <f t="shared" si="1"/>
        <v>0</v>
      </c>
    </row>
    <row r="24" spans="2:12" ht="24.45" customHeight="1" x14ac:dyDescent="0.25">
      <c r="B24" s="103">
        <v>13</v>
      </c>
      <c r="C24" s="104" t="s">
        <v>225</v>
      </c>
      <c r="D24" s="68">
        <v>7</v>
      </c>
      <c r="E24" s="56">
        <v>27</v>
      </c>
      <c r="F24" s="118"/>
      <c r="G24" s="53">
        <f t="shared" si="1"/>
        <v>0</v>
      </c>
    </row>
    <row r="25" spans="2:12" ht="24.45" customHeight="1" x14ac:dyDescent="0.25">
      <c r="B25" s="103">
        <v>14</v>
      </c>
      <c r="C25" s="104" t="s">
        <v>235</v>
      </c>
      <c r="D25" s="68">
        <v>7</v>
      </c>
      <c r="E25" s="56">
        <v>400</v>
      </c>
      <c r="F25" s="118"/>
      <c r="G25" s="53">
        <f t="shared" si="1"/>
        <v>0</v>
      </c>
    </row>
    <row r="26" spans="2:12" ht="24.45" customHeight="1" x14ac:dyDescent="0.25">
      <c r="B26" s="103">
        <v>15</v>
      </c>
      <c r="C26" s="104" t="s">
        <v>270</v>
      </c>
      <c r="D26" s="68">
        <v>7</v>
      </c>
      <c r="E26" s="56">
        <v>15</v>
      </c>
      <c r="F26" s="118"/>
      <c r="G26" s="53">
        <f t="shared" si="1"/>
        <v>0</v>
      </c>
    </row>
    <row r="27" spans="2:12" ht="24.45" customHeight="1" x14ac:dyDescent="0.25">
      <c r="B27" s="103">
        <v>16</v>
      </c>
      <c r="C27" s="104" t="s">
        <v>276</v>
      </c>
      <c r="D27" s="68">
        <v>7</v>
      </c>
      <c r="E27" s="56">
        <v>8</v>
      </c>
      <c r="F27" s="118"/>
      <c r="G27" s="53">
        <f t="shared" si="1"/>
        <v>0</v>
      </c>
    </row>
    <row r="28" spans="2:12" ht="24.45" customHeight="1" x14ac:dyDescent="0.25">
      <c r="B28" s="103">
        <v>17</v>
      </c>
      <c r="C28" s="104" t="s">
        <v>281</v>
      </c>
      <c r="D28" s="68">
        <v>7</v>
      </c>
      <c r="E28" s="56">
        <v>36</v>
      </c>
      <c r="F28" s="118"/>
      <c r="G28" s="53">
        <f t="shared" si="1"/>
        <v>0</v>
      </c>
    </row>
    <row r="29" spans="2:12" ht="24.45" customHeight="1" x14ac:dyDescent="0.25">
      <c r="B29" s="103">
        <v>18</v>
      </c>
      <c r="C29" s="104" t="s">
        <v>141</v>
      </c>
      <c r="D29" s="68">
        <v>7</v>
      </c>
      <c r="E29" s="56">
        <v>10</v>
      </c>
      <c r="F29" s="118"/>
      <c r="G29" s="53">
        <f t="shared" ref="G29" si="2">D29*E29*F29</f>
        <v>0</v>
      </c>
    </row>
    <row r="30" spans="2:12" ht="24.45" customHeight="1" x14ac:dyDescent="0.25">
      <c r="B30" s="103">
        <v>19</v>
      </c>
      <c r="C30" s="104" t="s">
        <v>143</v>
      </c>
      <c r="D30" s="68">
        <v>7</v>
      </c>
      <c r="E30" s="56">
        <f>1</f>
        <v>1</v>
      </c>
      <c r="F30" s="118"/>
      <c r="G30" s="53">
        <f t="shared" ref="G30" si="3">D30*E30*F30</f>
        <v>0</v>
      </c>
    </row>
    <row r="31" spans="2:12" ht="24.45" customHeight="1" x14ac:dyDescent="0.25">
      <c r="B31" s="103">
        <v>20</v>
      </c>
      <c r="C31" s="104" t="s">
        <v>142</v>
      </c>
      <c r="D31" s="68">
        <v>7</v>
      </c>
      <c r="E31" s="56">
        <f>1</f>
        <v>1</v>
      </c>
      <c r="F31" s="118"/>
      <c r="G31" s="53">
        <f t="shared" ref="G31" si="4">D31*E31*F31</f>
        <v>0</v>
      </c>
    </row>
    <row r="32" spans="2:12" ht="25.05" customHeight="1" x14ac:dyDescent="0.25">
      <c r="B32" s="75"/>
      <c r="C32" s="122" t="s">
        <v>4</v>
      </c>
      <c r="D32" s="122"/>
      <c r="E32" s="122"/>
      <c r="F32" s="123"/>
      <c r="G32" s="105">
        <f>SUM(G12:G31)</f>
        <v>0</v>
      </c>
      <c r="H32" s="2"/>
      <c r="I32" s="2"/>
      <c r="J32" s="2"/>
      <c r="K32" s="2"/>
      <c r="L32" s="2"/>
    </row>
    <row r="33" spans="3:7" ht="25.05" customHeight="1" x14ac:dyDescent="0.25">
      <c r="C33" s="7"/>
      <c r="D33" s="7"/>
      <c r="E33" s="7"/>
      <c r="F33" s="119"/>
    </row>
    <row r="34" spans="3:7" ht="31.5" customHeight="1" x14ac:dyDescent="0.25">
      <c r="C34" s="121" t="e" vm="3">
        <v>#VALUE!</v>
      </c>
      <c r="D34" s="121"/>
      <c r="E34" s="121"/>
      <c r="F34" s="121"/>
      <c r="G34" s="107"/>
    </row>
    <row r="35" spans="3:7" ht="13.2" customHeight="1" x14ac:dyDescent="0.25">
      <c r="C35" s="121"/>
      <c r="D35" s="121"/>
      <c r="E35" s="121"/>
      <c r="F35" s="121"/>
    </row>
    <row r="36" spans="3:7" ht="13.2" customHeight="1" x14ac:dyDescent="0.25">
      <c r="C36" s="121"/>
      <c r="D36" s="121"/>
      <c r="E36" s="121"/>
      <c r="F36" s="121"/>
    </row>
    <row r="37" spans="3:7" ht="13.2" customHeight="1" x14ac:dyDescent="0.25">
      <c r="C37" s="121"/>
      <c r="D37" s="121"/>
      <c r="E37" s="121"/>
      <c r="F37" s="121"/>
    </row>
    <row r="38" spans="3:7" ht="13.2" customHeight="1" x14ac:dyDescent="0.25">
      <c r="C38" s="121"/>
      <c r="D38" s="121"/>
      <c r="E38" s="121"/>
      <c r="F38" s="121"/>
    </row>
    <row r="39" spans="3:7" ht="13.2" customHeight="1" x14ac:dyDescent="0.25">
      <c r="C39" s="121"/>
      <c r="D39" s="121"/>
      <c r="E39" s="121"/>
      <c r="F39" s="121"/>
    </row>
    <row r="40" spans="3:7" ht="13.2" customHeight="1" x14ac:dyDescent="0.25">
      <c r="C40" s="121"/>
      <c r="D40" s="121"/>
      <c r="E40" s="121"/>
      <c r="F40" s="121"/>
    </row>
  </sheetData>
  <mergeCells count="4">
    <mergeCell ref="C34:F40"/>
    <mergeCell ref="C32:F32"/>
    <mergeCell ref="B2:C7"/>
    <mergeCell ref="F2:G8"/>
  </mergeCells>
  <printOptions gridLines="1"/>
  <pageMargins left="0.7" right="0.7" top="0.75" bottom="0.75" header="0.3" footer="0.3"/>
  <pageSetup paperSize="9"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H108"/>
  <sheetViews>
    <sheetView topLeftCell="A4" zoomScaleNormal="100" workbookViewId="0">
      <selection activeCell="B83" sqref="B83:G83"/>
    </sheetView>
  </sheetViews>
  <sheetFormatPr defaultColWidth="9" defaultRowHeight="13.2" x14ac:dyDescent="0.25"/>
  <cols>
    <col min="1" max="1" width="9" style="40" customWidth="1"/>
    <col min="2" max="2" width="9.44140625" style="40" bestFit="1" customWidth="1"/>
    <col min="3" max="3" width="53.44140625" style="40" bestFit="1" customWidth="1"/>
    <col min="4" max="4" width="6.44140625" style="40" bestFit="1" customWidth="1"/>
    <col min="5" max="5" width="46.21875" style="39" bestFit="1" customWidth="1"/>
    <col min="6" max="6" width="10.88671875" style="40" bestFit="1" customWidth="1"/>
    <col min="7" max="7" width="14.109375" style="40" bestFit="1" customWidth="1"/>
    <col min="8" max="16384" width="9" style="40"/>
  </cols>
  <sheetData>
    <row r="2" spans="2:8" x14ac:dyDescent="0.25">
      <c r="B2" s="124" t="e" vm="1">
        <v>#VALUE!</v>
      </c>
      <c r="C2" s="124"/>
      <c r="D2" s="124"/>
      <c r="F2" s="124" t="e" vm="2">
        <v>#VALUE!</v>
      </c>
      <c r="G2" s="124"/>
    </row>
    <row r="3" spans="2:8" x14ac:dyDescent="0.25">
      <c r="B3" s="124"/>
      <c r="C3" s="124"/>
      <c r="D3" s="124"/>
      <c r="F3" s="124"/>
      <c r="G3" s="124"/>
    </row>
    <row r="4" spans="2:8" x14ac:dyDescent="0.25">
      <c r="B4" s="124"/>
      <c r="C4" s="124"/>
      <c r="D4" s="124"/>
      <c r="F4" s="124"/>
      <c r="G4" s="124"/>
    </row>
    <row r="5" spans="2:8" x14ac:dyDescent="0.25">
      <c r="B5" s="124"/>
      <c r="C5" s="124"/>
      <c r="D5" s="124"/>
      <c r="F5" s="124"/>
      <c r="G5" s="124"/>
    </row>
    <row r="6" spans="2:8" x14ac:dyDescent="0.25">
      <c r="B6" s="124"/>
      <c r="C6" s="124"/>
      <c r="D6" s="124"/>
      <c r="F6" s="124"/>
      <c r="G6" s="124"/>
    </row>
    <row r="7" spans="2:8" x14ac:dyDescent="0.25">
      <c r="B7" s="124"/>
      <c r="C7" s="124"/>
      <c r="D7" s="124"/>
      <c r="F7" s="124"/>
      <c r="G7" s="124"/>
    </row>
    <row r="8" spans="2:8" x14ac:dyDescent="0.25">
      <c r="B8" s="124"/>
      <c r="C8" s="124"/>
      <c r="D8" s="124"/>
      <c r="F8" s="124"/>
      <c r="G8" s="124"/>
    </row>
    <row r="9" spans="2:8" x14ac:dyDescent="0.25">
      <c r="B9" s="124"/>
      <c r="C9" s="124"/>
      <c r="D9" s="124"/>
      <c r="F9" s="124"/>
      <c r="G9" s="124"/>
    </row>
    <row r="10" spans="2:8" ht="24.75" customHeight="1" x14ac:dyDescent="0.25">
      <c r="B10" s="60"/>
      <c r="C10" s="28" t="s">
        <v>19</v>
      </c>
      <c r="D10" s="41"/>
      <c r="E10" s="86"/>
      <c r="F10" s="4"/>
      <c r="G10" s="4"/>
      <c r="H10" s="60"/>
    </row>
    <row r="11" spans="2:8" ht="24.75" customHeight="1" x14ac:dyDescent="0.25">
      <c r="B11" s="60"/>
      <c r="C11" s="28" t="s">
        <v>136</v>
      </c>
      <c r="D11" s="41"/>
      <c r="E11" s="86"/>
      <c r="F11" s="4"/>
      <c r="G11" s="4"/>
      <c r="H11" s="60"/>
    </row>
    <row r="12" spans="2:8" ht="24.75" customHeight="1" x14ac:dyDescent="0.25">
      <c r="B12" s="60"/>
      <c r="C12" s="41"/>
      <c r="D12" s="61"/>
      <c r="E12" s="87"/>
      <c r="F12" s="3"/>
      <c r="G12" s="25"/>
      <c r="H12" s="60"/>
    </row>
    <row r="13" spans="2:8" ht="24.75" customHeight="1" x14ac:dyDescent="0.25">
      <c r="B13" s="62" t="s">
        <v>0</v>
      </c>
      <c r="C13" s="63" t="s">
        <v>8</v>
      </c>
      <c r="D13" s="64" t="s">
        <v>1</v>
      </c>
      <c r="E13" s="65" t="s">
        <v>6</v>
      </c>
      <c r="F13" s="66" t="s">
        <v>2</v>
      </c>
      <c r="G13" s="67" t="s">
        <v>3</v>
      </c>
      <c r="H13" s="60"/>
    </row>
    <row r="14" spans="2:8" ht="24.75" customHeight="1" x14ac:dyDescent="0.25">
      <c r="B14" s="128" t="s">
        <v>65</v>
      </c>
      <c r="C14" s="129"/>
      <c r="D14" s="129"/>
      <c r="E14" s="129"/>
      <c r="F14" s="130"/>
      <c r="G14" s="131"/>
      <c r="H14" s="60"/>
    </row>
    <row r="15" spans="2:8" ht="24.75" customHeight="1" x14ac:dyDescent="0.25">
      <c r="B15" s="26">
        <v>1</v>
      </c>
      <c r="C15" s="76" t="s">
        <v>66</v>
      </c>
      <c r="D15" s="80">
        <v>1</v>
      </c>
      <c r="E15" s="82">
        <v>0.20902777777777778</v>
      </c>
      <c r="F15" s="70"/>
      <c r="G15" s="71">
        <f>SUM(D15*(5+1)*F15)</f>
        <v>0</v>
      </c>
      <c r="H15" s="60"/>
    </row>
    <row r="16" spans="2:8" ht="24.45" customHeight="1" x14ac:dyDescent="0.25">
      <c r="B16" s="26">
        <v>2</v>
      </c>
      <c r="C16" s="77" t="s">
        <v>67</v>
      </c>
      <c r="D16" s="80">
        <v>1</v>
      </c>
      <c r="E16" s="83">
        <v>0.20902777777777778</v>
      </c>
      <c r="F16" s="70"/>
      <c r="G16" s="71">
        <f t="shared" ref="G16:G22" si="0">SUM(D16*(5+1)*F16)</f>
        <v>0</v>
      </c>
      <c r="H16" s="60"/>
    </row>
    <row r="17" spans="2:8" ht="24.45" customHeight="1" x14ac:dyDescent="0.25">
      <c r="B17" s="26">
        <v>3</v>
      </c>
      <c r="C17" s="77" t="s">
        <v>68</v>
      </c>
      <c r="D17" s="80">
        <v>1</v>
      </c>
      <c r="E17" s="83">
        <v>0.20902777777777778</v>
      </c>
      <c r="F17" s="70"/>
      <c r="G17" s="71">
        <f t="shared" si="0"/>
        <v>0</v>
      </c>
      <c r="H17" s="60"/>
    </row>
    <row r="18" spans="2:8" ht="24.45" customHeight="1" x14ac:dyDescent="0.25">
      <c r="B18" s="26">
        <v>4</v>
      </c>
      <c r="C18" s="77" t="s">
        <v>69</v>
      </c>
      <c r="D18" s="80">
        <v>1</v>
      </c>
      <c r="E18" s="83">
        <v>0.20902777777777778</v>
      </c>
      <c r="F18" s="70"/>
      <c r="G18" s="71">
        <f t="shared" si="0"/>
        <v>0</v>
      </c>
      <c r="H18" s="60"/>
    </row>
    <row r="19" spans="2:8" ht="24.45" customHeight="1" x14ac:dyDescent="0.25">
      <c r="B19" s="26">
        <v>5</v>
      </c>
      <c r="C19" s="77" t="s">
        <v>70</v>
      </c>
      <c r="D19" s="80">
        <v>1</v>
      </c>
      <c r="E19" s="83">
        <v>0.20902777777777778</v>
      </c>
      <c r="F19" s="70"/>
      <c r="G19" s="71">
        <f t="shared" si="0"/>
        <v>0</v>
      </c>
      <c r="H19" s="60"/>
    </row>
    <row r="20" spans="2:8" ht="24.45" customHeight="1" x14ac:dyDescent="0.25">
      <c r="B20" s="26">
        <v>6</v>
      </c>
      <c r="C20" s="77" t="s">
        <v>71</v>
      </c>
      <c r="D20" s="80">
        <v>1</v>
      </c>
      <c r="E20" s="83">
        <v>0.20902777777777778</v>
      </c>
      <c r="F20" s="70"/>
      <c r="G20" s="71">
        <f t="shared" si="0"/>
        <v>0</v>
      </c>
      <c r="H20" s="60"/>
    </row>
    <row r="21" spans="2:8" ht="24.45" customHeight="1" x14ac:dyDescent="0.25">
      <c r="B21" s="26">
        <v>7</v>
      </c>
      <c r="C21" s="77" t="s">
        <v>72</v>
      </c>
      <c r="D21" s="80">
        <v>1</v>
      </c>
      <c r="E21" s="83">
        <v>0.20902777777777778</v>
      </c>
      <c r="F21" s="70"/>
      <c r="G21" s="71">
        <f t="shared" si="0"/>
        <v>0</v>
      </c>
      <c r="H21" s="60"/>
    </row>
    <row r="22" spans="2:8" ht="24.45" customHeight="1" x14ac:dyDescent="0.25">
      <c r="B22" s="26">
        <v>8</v>
      </c>
      <c r="C22" s="77" t="s">
        <v>73</v>
      </c>
      <c r="D22" s="80">
        <v>1</v>
      </c>
      <c r="E22" s="83">
        <v>0.20902777777777801</v>
      </c>
      <c r="F22" s="70"/>
      <c r="G22" s="71">
        <f t="shared" si="0"/>
        <v>0</v>
      </c>
      <c r="H22" s="60"/>
    </row>
    <row r="23" spans="2:8" ht="24.45" customHeight="1" x14ac:dyDescent="0.25">
      <c r="B23" s="26">
        <v>9</v>
      </c>
      <c r="C23" s="77" t="s">
        <v>74</v>
      </c>
      <c r="D23" s="80">
        <v>1</v>
      </c>
      <c r="E23" s="83">
        <v>4.2361111111111113E-2</v>
      </c>
      <c r="F23" s="70"/>
      <c r="G23" s="71">
        <f>SUM(F23*(1+1)*D23)</f>
        <v>0</v>
      </c>
      <c r="H23" s="60"/>
    </row>
    <row r="24" spans="2:8" ht="24.45" customHeight="1" x14ac:dyDescent="0.25">
      <c r="B24" s="26">
        <v>10</v>
      </c>
      <c r="C24" s="77" t="s">
        <v>75</v>
      </c>
      <c r="D24" s="80">
        <v>1</v>
      </c>
      <c r="E24" s="83">
        <v>4.2361111111111113E-2</v>
      </c>
      <c r="F24" s="70"/>
      <c r="G24" s="71">
        <f t="shared" ref="G24:G44" si="1">SUM(F24*(1+1)*D24)</f>
        <v>0</v>
      </c>
      <c r="H24" s="60"/>
    </row>
    <row r="25" spans="2:8" ht="24.45" customHeight="1" x14ac:dyDescent="0.25">
      <c r="B25" s="26">
        <v>11</v>
      </c>
      <c r="C25" s="77" t="s">
        <v>76</v>
      </c>
      <c r="D25" s="80">
        <v>1</v>
      </c>
      <c r="E25" s="83">
        <v>4.2361111111111113E-2</v>
      </c>
      <c r="F25" s="70"/>
      <c r="G25" s="71">
        <f t="shared" si="1"/>
        <v>0</v>
      </c>
      <c r="H25" s="60"/>
    </row>
    <row r="26" spans="2:8" ht="24.45" customHeight="1" x14ac:dyDescent="0.25">
      <c r="B26" s="26">
        <v>12</v>
      </c>
      <c r="C26" s="77" t="s">
        <v>77</v>
      </c>
      <c r="D26" s="80">
        <v>1</v>
      </c>
      <c r="E26" s="83">
        <v>4.2361111111111113E-2</v>
      </c>
      <c r="F26" s="70"/>
      <c r="G26" s="71">
        <f t="shared" si="1"/>
        <v>0</v>
      </c>
      <c r="H26" s="60"/>
    </row>
    <row r="27" spans="2:8" ht="24.45" customHeight="1" x14ac:dyDescent="0.25">
      <c r="B27" s="26">
        <v>13</v>
      </c>
      <c r="C27" s="77" t="s">
        <v>78</v>
      </c>
      <c r="D27" s="80">
        <v>1</v>
      </c>
      <c r="E27" s="83">
        <v>4.2361111111111113E-2</v>
      </c>
      <c r="F27" s="70"/>
      <c r="G27" s="71">
        <f t="shared" si="1"/>
        <v>0</v>
      </c>
      <c r="H27" s="60"/>
    </row>
    <row r="28" spans="2:8" ht="24.45" customHeight="1" x14ac:dyDescent="0.25">
      <c r="B28" s="26">
        <v>14</v>
      </c>
      <c r="C28" s="77" t="s">
        <v>79</v>
      </c>
      <c r="D28" s="80">
        <v>1</v>
      </c>
      <c r="E28" s="83">
        <v>4.2361111111111113E-2</v>
      </c>
      <c r="F28" s="70"/>
      <c r="G28" s="71">
        <f t="shared" si="1"/>
        <v>0</v>
      </c>
      <c r="H28" s="60"/>
    </row>
    <row r="29" spans="2:8" ht="24.3" customHeight="1" x14ac:dyDescent="0.25">
      <c r="B29" s="26">
        <v>15</v>
      </c>
      <c r="C29" s="77" t="s">
        <v>80</v>
      </c>
      <c r="D29" s="80">
        <v>1</v>
      </c>
      <c r="E29" s="83">
        <v>4.2361111111111113E-2</v>
      </c>
      <c r="F29" s="70"/>
      <c r="G29" s="71">
        <f t="shared" si="1"/>
        <v>0</v>
      </c>
      <c r="H29" s="60"/>
    </row>
    <row r="30" spans="2:8" ht="24.45" customHeight="1" x14ac:dyDescent="0.25">
      <c r="B30" s="26">
        <v>16</v>
      </c>
      <c r="C30" s="77" t="s">
        <v>81</v>
      </c>
      <c r="D30" s="80">
        <v>1</v>
      </c>
      <c r="E30" s="83">
        <v>4.2361111111111113E-2</v>
      </c>
      <c r="F30" s="70"/>
      <c r="G30" s="71">
        <f t="shared" si="1"/>
        <v>0</v>
      </c>
      <c r="H30" s="60"/>
    </row>
    <row r="31" spans="2:8" ht="24.45" customHeight="1" x14ac:dyDescent="0.25">
      <c r="B31" s="26">
        <v>17</v>
      </c>
      <c r="C31" s="77" t="s">
        <v>82</v>
      </c>
      <c r="D31" s="80">
        <v>1</v>
      </c>
      <c r="E31" s="83">
        <v>4.2361111111111113E-2</v>
      </c>
      <c r="F31" s="70"/>
      <c r="G31" s="71">
        <f t="shared" si="1"/>
        <v>0</v>
      </c>
      <c r="H31" s="60"/>
    </row>
    <row r="32" spans="2:8" ht="24.45" customHeight="1" x14ac:dyDescent="0.25">
      <c r="B32" s="26">
        <v>18</v>
      </c>
      <c r="C32" s="77" t="s">
        <v>83</v>
      </c>
      <c r="D32" s="80">
        <v>1</v>
      </c>
      <c r="E32" s="83">
        <v>4.2361111111111113E-2</v>
      </c>
      <c r="F32" s="70"/>
      <c r="G32" s="71">
        <f t="shared" si="1"/>
        <v>0</v>
      </c>
      <c r="H32" s="60"/>
    </row>
    <row r="33" spans="2:8" ht="24.45" customHeight="1" x14ac:dyDescent="0.25">
      <c r="B33" s="26">
        <v>19</v>
      </c>
      <c r="C33" s="77" t="s">
        <v>84</v>
      </c>
      <c r="D33" s="80">
        <v>1</v>
      </c>
      <c r="E33" s="83">
        <v>4.2361111111111113E-2</v>
      </c>
      <c r="F33" s="70"/>
      <c r="G33" s="71">
        <f t="shared" si="1"/>
        <v>0</v>
      </c>
      <c r="H33" s="60"/>
    </row>
    <row r="34" spans="2:8" ht="24.45" customHeight="1" x14ac:dyDescent="0.25">
      <c r="B34" s="26">
        <v>20</v>
      </c>
      <c r="C34" s="77" t="s">
        <v>85</v>
      </c>
      <c r="D34" s="80">
        <v>1</v>
      </c>
      <c r="E34" s="83">
        <v>4.2361111111111113E-2</v>
      </c>
      <c r="F34" s="70"/>
      <c r="G34" s="71">
        <f t="shared" si="1"/>
        <v>0</v>
      </c>
      <c r="H34" s="60"/>
    </row>
    <row r="35" spans="2:8" ht="24.45" customHeight="1" x14ac:dyDescent="0.25">
      <c r="B35" s="26">
        <v>21</v>
      </c>
      <c r="C35" s="77" t="s">
        <v>86</v>
      </c>
      <c r="D35" s="80">
        <v>1</v>
      </c>
      <c r="E35" s="83">
        <v>4.2361111111111113E-2</v>
      </c>
      <c r="F35" s="70"/>
      <c r="G35" s="71">
        <f t="shared" si="1"/>
        <v>0</v>
      </c>
      <c r="H35" s="60"/>
    </row>
    <row r="36" spans="2:8" ht="24.45" customHeight="1" x14ac:dyDescent="0.25">
      <c r="B36" s="26">
        <v>22</v>
      </c>
      <c r="C36" s="77" t="s">
        <v>87</v>
      </c>
      <c r="D36" s="80">
        <v>1</v>
      </c>
      <c r="E36" s="83">
        <v>4.2361111111111113E-2</v>
      </c>
      <c r="F36" s="70"/>
      <c r="G36" s="71">
        <f t="shared" si="1"/>
        <v>0</v>
      </c>
      <c r="H36" s="60"/>
    </row>
    <row r="37" spans="2:8" ht="24.45" customHeight="1" x14ac:dyDescent="0.25">
      <c r="B37" s="26">
        <v>23</v>
      </c>
      <c r="C37" s="77" t="s">
        <v>88</v>
      </c>
      <c r="D37" s="80">
        <v>1</v>
      </c>
      <c r="E37" s="83">
        <v>4.2361111111111113E-2</v>
      </c>
      <c r="F37" s="70"/>
      <c r="G37" s="71">
        <f t="shared" si="1"/>
        <v>0</v>
      </c>
      <c r="H37" s="60"/>
    </row>
    <row r="38" spans="2:8" ht="24.45" customHeight="1" x14ac:dyDescent="0.25">
      <c r="B38" s="26">
        <v>24</v>
      </c>
      <c r="C38" s="77" t="s">
        <v>89</v>
      </c>
      <c r="D38" s="80">
        <v>1</v>
      </c>
      <c r="E38" s="83">
        <v>4.2361111111111113E-2</v>
      </c>
      <c r="F38" s="70"/>
      <c r="G38" s="71">
        <f t="shared" si="1"/>
        <v>0</v>
      </c>
      <c r="H38" s="60"/>
    </row>
    <row r="39" spans="2:8" ht="24.45" customHeight="1" x14ac:dyDescent="0.25">
      <c r="B39" s="26">
        <v>25</v>
      </c>
      <c r="C39" s="77" t="s">
        <v>90</v>
      </c>
      <c r="D39" s="80">
        <v>1</v>
      </c>
      <c r="E39" s="83">
        <v>4.2361111111111113E-2</v>
      </c>
      <c r="F39" s="70"/>
      <c r="G39" s="71">
        <f t="shared" si="1"/>
        <v>0</v>
      </c>
      <c r="H39" s="60"/>
    </row>
    <row r="40" spans="2:8" ht="24.45" customHeight="1" x14ac:dyDescent="0.25">
      <c r="B40" s="26">
        <v>26</v>
      </c>
      <c r="C40" s="77" t="s">
        <v>91</v>
      </c>
      <c r="D40" s="80">
        <v>1</v>
      </c>
      <c r="E40" s="83">
        <v>4.2361111111111113E-2</v>
      </c>
      <c r="F40" s="70"/>
      <c r="G40" s="71">
        <f t="shared" si="1"/>
        <v>0</v>
      </c>
      <c r="H40" s="60"/>
    </row>
    <row r="41" spans="2:8" ht="24.45" customHeight="1" x14ac:dyDescent="0.25">
      <c r="B41" s="26">
        <v>27</v>
      </c>
      <c r="C41" s="77" t="s">
        <v>92</v>
      </c>
      <c r="D41" s="80">
        <v>1</v>
      </c>
      <c r="E41" s="83">
        <v>4.2361111111111113E-2</v>
      </c>
      <c r="F41" s="70"/>
      <c r="G41" s="71">
        <f t="shared" si="1"/>
        <v>0</v>
      </c>
      <c r="H41" s="60"/>
    </row>
    <row r="42" spans="2:8" ht="24.45" customHeight="1" x14ac:dyDescent="0.25">
      <c r="B42" s="26">
        <v>28</v>
      </c>
      <c r="C42" s="77" t="s">
        <v>93</v>
      </c>
      <c r="D42" s="80">
        <v>1</v>
      </c>
      <c r="E42" s="83">
        <v>4.2361111111111113E-2</v>
      </c>
      <c r="F42" s="70"/>
      <c r="G42" s="71">
        <f t="shared" si="1"/>
        <v>0</v>
      </c>
      <c r="H42" s="60"/>
    </row>
    <row r="43" spans="2:8" ht="24.45" customHeight="1" x14ac:dyDescent="0.25">
      <c r="B43" s="26">
        <v>29</v>
      </c>
      <c r="C43" s="77" t="s">
        <v>94</v>
      </c>
      <c r="D43" s="80">
        <v>1</v>
      </c>
      <c r="E43" s="83">
        <v>4.2361111111111113E-2</v>
      </c>
      <c r="F43" s="70"/>
      <c r="G43" s="71">
        <f t="shared" si="1"/>
        <v>0</v>
      </c>
      <c r="H43" s="60"/>
    </row>
    <row r="44" spans="2:8" ht="34.5" customHeight="1" x14ac:dyDescent="0.25">
      <c r="B44" s="26">
        <v>30</v>
      </c>
      <c r="C44" s="77" t="s">
        <v>95</v>
      </c>
      <c r="D44" s="80">
        <v>1</v>
      </c>
      <c r="E44" s="83">
        <v>4.2361111111111099E-2</v>
      </c>
      <c r="F44" s="70"/>
      <c r="G44" s="71">
        <f t="shared" si="1"/>
        <v>0</v>
      </c>
      <c r="H44" s="60"/>
    </row>
    <row r="45" spans="2:8" ht="24.45" customHeight="1" x14ac:dyDescent="0.25">
      <c r="B45" s="26">
        <v>31</v>
      </c>
      <c r="C45" s="77" t="s">
        <v>96</v>
      </c>
      <c r="D45" s="80">
        <v>1</v>
      </c>
      <c r="E45" s="83">
        <v>0.20902777777777778</v>
      </c>
      <c r="F45" s="70"/>
      <c r="G45" s="71">
        <f>SUM(F45*(5+1)*D45)</f>
        <v>0</v>
      </c>
      <c r="H45" s="60"/>
    </row>
    <row r="46" spans="2:8" ht="24.45" customHeight="1" x14ac:dyDescent="0.25">
      <c r="B46" s="26">
        <v>32</v>
      </c>
      <c r="C46" s="77" t="s">
        <v>97</v>
      </c>
      <c r="D46" s="80">
        <v>1</v>
      </c>
      <c r="E46" s="83">
        <v>4.2361111111111113E-2</v>
      </c>
      <c r="F46" s="70"/>
      <c r="G46" s="71">
        <f>SUM(F46*(1+1)*D46)</f>
        <v>0</v>
      </c>
      <c r="H46" s="60"/>
    </row>
    <row r="47" spans="2:8" ht="24.3" customHeight="1" x14ac:dyDescent="0.25">
      <c r="B47" s="26">
        <v>33</v>
      </c>
      <c r="C47" s="77" t="s">
        <v>98</v>
      </c>
      <c r="D47" s="80">
        <v>1</v>
      </c>
      <c r="E47" s="83">
        <v>4.2361111111111113E-2</v>
      </c>
      <c r="F47" s="70"/>
      <c r="G47" s="71">
        <f t="shared" ref="G47:G50" si="2">SUM(F47*(1+1)*D47)</f>
        <v>0</v>
      </c>
      <c r="H47" s="60"/>
    </row>
    <row r="48" spans="2:8" ht="24.45" customHeight="1" x14ac:dyDescent="0.25">
      <c r="B48" s="26">
        <v>34</v>
      </c>
      <c r="C48" s="77" t="s">
        <v>99</v>
      </c>
      <c r="D48" s="80">
        <v>1</v>
      </c>
      <c r="E48" s="83">
        <v>4.2361111111111113E-2</v>
      </c>
      <c r="F48" s="70"/>
      <c r="G48" s="71">
        <f t="shared" si="2"/>
        <v>0</v>
      </c>
      <c r="H48" s="60"/>
    </row>
    <row r="49" spans="2:8" ht="24.45" customHeight="1" x14ac:dyDescent="0.25">
      <c r="B49" s="26">
        <v>35</v>
      </c>
      <c r="C49" s="77" t="s">
        <v>100</v>
      </c>
      <c r="D49" s="80">
        <v>1</v>
      </c>
      <c r="E49" s="83">
        <v>4.2361111111111113E-2</v>
      </c>
      <c r="F49" s="70"/>
      <c r="G49" s="71">
        <f t="shared" si="2"/>
        <v>0</v>
      </c>
      <c r="H49" s="60"/>
    </row>
    <row r="50" spans="2:8" ht="24.45" customHeight="1" x14ac:dyDescent="0.25">
      <c r="B50" s="26">
        <v>36</v>
      </c>
      <c r="C50" s="77" t="s">
        <v>85</v>
      </c>
      <c r="D50" s="80">
        <v>1</v>
      </c>
      <c r="E50" s="84">
        <v>4.2361111111111113E-2</v>
      </c>
      <c r="F50" s="70"/>
      <c r="G50" s="71">
        <f t="shared" si="2"/>
        <v>0</v>
      </c>
      <c r="H50" s="60"/>
    </row>
    <row r="51" spans="2:8" ht="24.45" customHeight="1" x14ac:dyDescent="0.25">
      <c r="B51" s="128" t="s">
        <v>101</v>
      </c>
      <c r="C51" s="130"/>
      <c r="D51" s="130"/>
      <c r="E51" s="129"/>
      <c r="F51" s="130"/>
      <c r="G51" s="131"/>
      <c r="H51" s="60"/>
    </row>
    <row r="52" spans="2:8" ht="24.45" customHeight="1" x14ac:dyDescent="0.25">
      <c r="B52" s="26">
        <v>38</v>
      </c>
      <c r="C52" s="77" t="s">
        <v>102</v>
      </c>
      <c r="D52" s="85">
        <v>1</v>
      </c>
      <c r="E52" s="82">
        <v>4.2361111111111113E-2</v>
      </c>
      <c r="F52" s="78"/>
      <c r="G52" s="79">
        <f>SUM(F52*(1+1)*D52)</f>
        <v>0</v>
      </c>
      <c r="H52" s="60"/>
    </row>
    <row r="53" spans="2:8" ht="24.45" customHeight="1" x14ac:dyDescent="0.25">
      <c r="B53" s="26">
        <v>39</v>
      </c>
      <c r="C53" s="77" t="s">
        <v>103</v>
      </c>
      <c r="D53" s="85">
        <v>1</v>
      </c>
      <c r="E53" s="83">
        <v>4.2361111111111113E-2</v>
      </c>
      <c r="F53" s="70"/>
      <c r="G53" s="79">
        <f t="shared" ref="G53:G58" si="3">SUM(F53*(1+1)*D53)</f>
        <v>0</v>
      </c>
      <c r="H53" s="60"/>
    </row>
    <row r="54" spans="2:8" ht="24.45" customHeight="1" x14ac:dyDescent="0.25">
      <c r="B54" s="26">
        <v>40</v>
      </c>
      <c r="C54" s="77" t="s">
        <v>104</v>
      </c>
      <c r="D54" s="85">
        <v>1</v>
      </c>
      <c r="E54" s="83">
        <v>4.2361111111111113E-2</v>
      </c>
      <c r="F54" s="70"/>
      <c r="G54" s="79">
        <f t="shared" si="3"/>
        <v>0</v>
      </c>
      <c r="H54" s="60"/>
    </row>
    <row r="55" spans="2:8" ht="24.45" customHeight="1" x14ac:dyDescent="0.25">
      <c r="B55" s="26">
        <v>41</v>
      </c>
      <c r="C55" s="77" t="s">
        <v>105</v>
      </c>
      <c r="D55" s="85">
        <v>1</v>
      </c>
      <c r="E55" s="83">
        <v>4.2361111111111113E-2</v>
      </c>
      <c r="F55" s="70"/>
      <c r="G55" s="79">
        <f t="shared" si="3"/>
        <v>0</v>
      </c>
      <c r="H55" s="60"/>
    </row>
    <row r="56" spans="2:8" ht="24.45" customHeight="1" x14ac:dyDescent="0.25">
      <c r="B56" s="26">
        <v>42</v>
      </c>
      <c r="C56" s="77" t="s">
        <v>106</v>
      </c>
      <c r="D56" s="85">
        <v>1</v>
      </c>
      <c r="E56" s="83">
        <v>4.2361111111111113E-2</v>
      </c>
      <c r="F56" s="70"/>
      <c r="G56" s="79">
        <f t="shared" si="3"/>
        <v>0</v>
      </c>
      <c r="H56" s="60"/>
    </row>
    <row r="57" spans="2:8" ht="24.45" customHeight="1" x14ac:dyDescent="0.25">
      <c r="B57" s="26">
        <v>43</v>
      </c>
      <c r="C57" s="77" t="s">
        <v>107</v>
      </c>
      <c r="D57" s="85">
        <v>1</v>
      </c>
      <c r="E57" s="83">
        <v>4.2361111111111113E-2</v>
      </c>
      <c r="F57" s="70"/>
      <c r="G57" s="79">
        <f t="shared" si="3"/>
        <v>0</v>
      </c>
      <c r="H57" s="60"/>
    </row>
    <row r="58" spans="2:8" ht="24.45" customHeight="1" x14ac:dyDescent="0.25">
      <c r="B58" s="26">
        <v>44</v>
      </c>
      <c r="C58" s="77" t="s">
        <v>108</v>
      </c>
      <c r="D58" s="85">
        <v>1</v>
      </c>
      <c r="E58" s="84">
        <v>4.2361111111111113E-2</v>
      </c>
      <c r="F58" s="70"/>
      <c r="G58" s="79">
        <f t="shared" si="3"/>
        <v>0</v>
      </c>
      <c r="H58" s="60"/>
    </row>
    <row r="59" spans="2:8" ht="24.45" customHeight="1" x14ac:dyDescent="0.25">
      <c r="B59" s="128" t="s">
        <v>109</v>
      </c>
      <c r="C59" s="129"/>
      <c r="D59" s="130"/>
      <c r="E59" s="132"/>
      <c r="F59" s="130"/>
      <c r="G59" s="131"/>
      <c r="H59" s="60"/>
    </row>
    <row r="60" spans="2:8" ht="24.45" customHeight="1" x14ac:dyDescent="0.25">
      <c r="B60" s="26">
        <v>46</v>
      </c>
      <c r="C60" s="76" t="s">
        <v>110</v>
      </c>
      <c r="D60" s="81">
        <v>1</v>
      </c>
      <c r="E60" s="82">
        <v>4.2361111111111113E-2</v>
      </c>
      <c r="F60" s="70"/>
      <c r="G60" s="51">
        <f>SUM(F60*(1+1)*D60)</f>
        <v>0</v>
      </c>
      <c r="H60" s="60"/>
    </row>
    <row r="61" spans="2:8" ht="24.45" customHeight="1" x14ac:dyDescent="0.25">
      <c r="B61" s="26">
        <v>47</v>
      </c>
      <c r="C61" s="77" t="s">
        <v>111</v>
      </c>
      <c r="D61" s="81">
        <v>1</v>
      </c>
      <c r="E61" s="83">
        <v>4.2361111111111113E-2</v>
      </c>
      <c r="F61" s="70"/>
      <c r="G61" s="51">
        <f>SUM(F61*(1+1)*D61)</f>
        <v>0</v>
      </c>
      <c r="H61" s="60"/>
    </row>
    <row r="62" spans="2:8" ht="24.75" customHeight="1" x14ac:dyDescent="0.25">
      <c r="B62" s="26">
        <v>48</v>
      </c>
      <c r="C62" s="77" t="s">
        <v>112</v>
      </c>
      <c r="D62" s="81">
        <v>1</v>
      </c>
      <c r="E62" s="83">
        <v>0.20902777777777778</v>
      </c>
      <c r="F62" s="70"/>
      <c r="G62" s="51">
        <f>SUM(F62*(5+1)*D62)</f>
        <v>0</v>
      </c>
      <c r="H62" s="60"/>
    </row>
    <row r="63" spans="2:8" ht="24.45" customHeight="1" x14ac:dyDescent="0.25">
      <c r="B63" s="26">
        <v>49</v>
      </c>
      <c r="C63" s="77" t="s">
        <v>113</v>
      </c>
      <c r="D63" s="81">
        <v>1</v>
      </c>
      <c r="E63" s="83">
        <v>8.4027777777777785E-2</v>
      </c>
      <c r="F63" s="70"/>
      <c r="G63" s="51">
        <f>SUM(F63*(2+1)*D63)</f>
        <v>0</v>
      </c>
      <c r="H63" s="60"/>
    </row>
    <row r="64" spans="2:8" ht="24.45" customHeight="1" x14ac:dyDescent="0.25">
      <c r="B64" s="26">
        <v>50</v>
      </c>
      <c r="C64" s="77" t="s">
        <v>114</v>
      </c>
      <c r="D64" s="81">
        <v>1</v>
      </c>
      <c r="E64" s="83">
        <v>8.4027777777777785E-2</v>
      </c>
      <c r="F64" s="70"/>
      <c r="G64" s="51">
        <f>SUM(F64*(2+1)*D64)</f>
        <v>0</v>
      </c>
      <c r="H64" s="60"/>
    </row>
    <row r="65" spans="2:8" ht="24.45" customHeight="1" x14ac:dyDescent="0.25">
      <c r="B65" s="26">
        <v>51</v>
      </c>
      <c r="C65" s="77" t="s">
        <v>115</v>
      </c>
      <c r="D65" s="81">
        <v>1</v>
      </c>
      <c r="E65" s="83" t="s">
        <v>118</v>
      </c>
      <c r="F65" s="70"/>
      <c r="G65" s="51" t="e">
        <f t="shared" ref="G65:G67" si="4">F65*E65*D65</f>
        <v>#VALUE!</v>
      </c>
      <c r="H65" s="60"/>
    </row>
    <row r="66" spans="2:8" ht="24.45" customHeight="1" x14ac:dyDescent="0.25">
      <c r="B66" s="26">
        <v>52</v>
      </c>
      <c r="C66" s="77" t="s">
        <v>116</v>
      </c>
      <c r="D66" s="81">
        <v>1</v>
      </c>
      <c r="E66" s="83" t="s">
        <v>119</v>
      </c>
      <c r="F66" s="70"/>
      <c r="G66" s="51" t="e">
        <f t="shared" si="4"/>
        <v>#VALUE!</v>
      </c>
      <c r="H66" s="60"/>
    </row>
    <row r="67" spans="2:8" ht="24.45" customHeight="1" x14ac:dyDescent="0.25">
      <c r="B67" s="26">
        <v>53</v>
      </c>
      <c r="C67" s="77" t="s">
        <v>117</v>
      </c>
      <c r="D67" s="81">
        <v>1</v>
      </c>
      <c r="E67" s="83" t="s">
        <v>119</v>
      </c>
      <c r="F67" s="110"/>
      <c r="G67" s="51" t="e">
        <f t="shared" si="4"/>
        <v>#VALUE!</v>
      </c>
      <c r="H67" s="60"/>
    </row>
    <row r="68" spans="2:8" ht="24.45" customHeight="1" x14ac:dyDescent="0.25">
      <c r="B68" s="133" t="s">
        <v>134</v>
      </c>
      <c r="C68" s="133"/>
      <c r="D68" s="133"/>
      <c r="E68" s="133"/>
      <c r="F68" s="133"/>
      <c r="G68" s="133"/>
      <c r="H68" s="60"/>
    </row>
    <row r="69" spans="2:8" ht="24.45" customHeight="1" x14ac:dyDescent="0.25">
      <c r="B69" s="26"/>
      <c r="C69" s="88" t="s">
        <v>120</v>
      </c>
      <c r="D69" s="85">
        <v>1</v>
      </c>
      <c r="E69" s="83">
        <v>8.4027777777777785E-2</v>
      </c>
      <c r="F69" s="78"/>
      <c r="G69" s="48">
        <f>SUM(F69*(2+1)*D69)</f>
        <v>0</v>
      </c>
      <c r="H69" s="60"/>
    </row>
    <row r="70" spans="2:8" ht="24.45" customHeight="1" x14ac:dyDescent="0.25">
      <c r="B70" s="26"/>
      <c r="C70" s="88" t="s">
        <v>121</v>
      </c>
      <c r="D70" s="85">
        <v>1</v>
      </c>
      <c r="E70" s="83">
        <v>8.4027777777777785E-2</v>
      </c>
      <c r="F70" s="70"/>
      <c r="G70" s="48">
        <f t="shared" ref="G70:G78" si="5">SUM(F70*(2+1)*D70)</f>
        <v>0</v>
      </c>
      <c r="H70" s="60"/>
    </row>
    <row r="71" spans="2:8" ht="24.45" customHeight="1" x14ac:dyDescent="0.25">
      <c r="B71" s="26"/>
      <c r="C71" s="88" t="s">
        <v>122</v>
      </c>
      <c r="D71" s="85">
        <v>1</v>
      </c>
      <c r="E71" s="83">
        <v>8.4027777777777785E-2</v>
      </c>
      <c r="F71" s="70"/>
      <c r="G71" s="48">
        <f t="shared" si="5"/>
        <v>0</v>
      </c>
      <c r="H71" s="60"/>
    </row>
    <row r="72" spans="2:8" ht="24.45" customHeight="1" x14ac:dyDescent="0.25">
      <c r="B72" s="26"/>
      <c r="C72" s="88" t="s">
        <v>123</v>
      </c>
      <c r="D72" s="85">
        <v>1</v>
      </c>
      <c r="E72" s="83">
        <v>8.4027777777777785E-2</v>
      </c>
      <c r="F72" s="70"/>
      <c r="G72" s="48">
        <f t="shared" si="5"/>
        <v>0</v>
      </c>
      <c r="H72" s="60"/>
    </row>
    <row r="73" spans="2:8" ht="24.45" customHeight="1" x14ac:dyDescent="0.25">
      <c r="B73" s="26"/>
      <c r="C73" s="88" t="s">
        <v>124</v>
      </c>
      <c r="D73" s="85">
        <v>1</v>
      </c>
      <c r="E73" s="83">
        <v>8.4027777777777785E-2</v>
      </c>
      <c r="F73" s="70"/>
      <c r="G73" s="48">
        <f t="shared" si="5"/>
        <v>0</v>
      </c>
      <c r="H73" s="60"/>
    </row>
    <row r="74" spans="2:8" ht="24.45" customHeight="1" x14ac:dyDescent="0.25">
      <c r="B74" s="26"/>
      <c r="C74" s="88" t="s">
        <v>125</v>
      </c>
      <c r="D74" s="85">
        <v>1</v>
      </c>
      <c r="E74" s="83">
        <v>8.4027777777777785E-2</v>
      </c>
      <c r="F74" s="70"/>
      <c r="G74" s="48">
        <f t="shared" si="5"/>
        <v>0</v>
      </c>
      <c r="H74" s="60"/>
    </row>
    <row r="75" spans="2:8" ht="24.45" customHeight="1" x14ac:dyDescent="0.25">
      <c r="B75" s="26"/>
      <c r="C75" s="88" t="s">
        <v>126</v>
      </c>
      <c r="D75" s="85">
        <v>1</v>
      </c>
      <c r="E75" s="83">
        <v>8.4027777777777785E-2</v>
      </c>
      <c r="F75" s="70"/>
      <c r="G75" s="48">
        <f t="shared" si="5"/>
        <v>0</v>
      </c>
      <c r="H75" s="60"/>
    </row>
    <row r="76" spans="2:8" ht="24.45" customHeight="1" x14ac:dyDescent="0.25">
      <c r="B76" s="26"/>
      <c r="C76" s="88" t="s">
        <v>127</v>
      </c>
      <c r="D76" s="85">
        <v>1</v>
      </c>
      <c r="E76" s="83">
        <v>8.4027777777777785E-2</v>
      </c>
      <c r="F76" s="70"/>
      <c r="G76" s="48">
        <f t="shared" si="5"/>
        <v>0</v>
      </c>
      <c r="H76" s="60"/>
    </row>
    <row r="77" spans="2:8" ht="24.45" customHeight="1" x14ac:dyDescent="0.25">
      <c r="B77" s="26"/>
      <c r="C77" s="88" t="s">
        <v>128</v>
      </c>
      <c r="D77" s="85">
        <v>1</v>
      </c>
      <c r="E77" s="83">
        <v>8.4027777777777785E-2</v>
      </c>
      <c r="F77" s="70"/>
      <c r="G77" s="48">
        <f t="shared" si="5"/>
        <v>0</v>
      </c>
      <c r="H77" s="60"/>
    </row>
    <row r="78" spans="2:8" ht="24.45" customHeight="1" x14ac:dyDescent="0.25">
      <c r="B78" s="26"/>
      <c r="C78" s="88" t="s">
        <v>129</v>
      </c>
      <c r="D78" s="85">
        <v>1</v>
      </c>
      <c r="E78" s="83">
        <v>8.4027777777777785E-2</v>
      </c>
      <c r="F78" s="110"/>
      <c r="G78" s="48">
        <f t="shared" si="5"/>
        <v>0</v>
      </c>
      <c r="H78" s="60"/>
    </row>
    <row r="79" spans="2:8" ht="24.45" customHeight="1" x14ac:dyDescent="0.25">
      <c r="B79" s="133" t="s">
        <v>130</v>
      </c>
      <c r="C79" s="133"/>
      <c r="D79" s="133"/>
      <c r="E79" s="133"/>
      <c r="F79" s="133"/>
      <c r="G79" s="133"/>
      <c r="H79" s="60"/>
    </row>
    <row r="80" spans="2:8" ht="24.45" customHeight="1" x14ac:dyDescent="0.25">
      <c r="B80" s="26"/>
      <c r="C80" s="88" t="s">
        <v>131</v>
      </c>
      <c r="D80" s="85">
        <v>1</v>
      </c>
      <c r="E80" s="83">
        <v>8.4027777777777785E-2</v>
      </c>
      <c r="F80" s="78"/>
      <c r="G80" s="48">
        <f>SUM(F80*(2+1)*D80)</f>
        <v>0</v>
      </c>
      <c r="H80" s="60"/>
    </row>
    <row r="81" spans="2:8" ht="24.45" customHeight="1" x14ac:dyDescent="0.25">
      <c r="B81" s="26"/>
      <c r="C81" s="88" t="s">
        <v>132</v>
      </c>
      <c r="D81" s="85">
        <v>1</v>
      </c>
      <c r="E81" s="83">
        <v>8.4027777777777785E-2</v>
      </c>
      <c r="F81" s="70"/>
      <c r="G81" s="48">
        <f t="shared" ref="G81:G92" si="6">SUM(F81*(2+1)*D81)</f>
        <v>0</v>
      </c>
      <c r="H81" s="60"/>
    </row>
    <row r="82" spans="2:8" ht="24.45" customHeight="1" x14ac:dyDescent="0.25">
      <c r="B82" s="26"/>
      <c r="C82" s="88" t="s">
        <v>133</v>
      </c>
      <c r="D82" s="85">
        <v>1</v>
      </c>
      <c r="E82" s="83">
        <v>8.4027777777777785E-2</v>
      </c>
      <c r="F82" s="70"/>
      <c r="G82" s="48">
        <f t="shared" si="6"/>
        <v>0</v>
      </c>
      <c r="H82" s="60"/>
    </row>
    <row r="83" spans="2:8" ht="24.45" customHeight="1" x14ac:dyDescent="0.25">
      <c r="B83" s="133" t="s">
        <v>146</v>
      </c>
      <c r="C83" s="133"/>
      <c r="D83" s="133"/>
      <c r="E83" s="133"/>
      <c r="F83" s="133"/>
      <c r="G83" s="133"/>
      <c r="H83" s="60"/>
    </row>
    <row r="84" spans="2:8" ht="24.45" customHeight="1" x14ac:dyDescent="0.25">
      <c r="B84" s="26"/>
      <c r="C84" s="88" t="s">
        <v>147</v>
      </c>
      <c r="D84" s="85">
        <v>1</v>
      </c>
      <c r="E84" s="83">
        <v>8.4027777777777785E-2</v>
      </c>
      <c r="F84" s="70"/>
      <c r="G84" s="48">
        <f t="shared" si="6"/>
        <v>0</v>
      </c>
      <c r="H84" s="60"/>
    </row>
    <row r="85" spans="2:8" ht="24.45" customHeight="1" x14ac:dyDescent="0.25">
      <c r="B85" s="26"/>
      <c r="C85" s="88" t="s">
        <v>148</v>
      </c>
      <c r="D85" s="85">
        <v>1</v>
      </c>
      <c r="E85" s="83">
        <v>8.4027777777777785E-2</v>
      </c>
      <c r="F85" s="70"/>
      <c r="G85" s="48">
        <f t="shared" si="6"/>
        <v>0</v>
      </c>
      <c r="H85" s="60"/>
    </row>
    <row r="86" spans="2:8" ht="24.45" customHeight="1" x14ac:dyDescent="0.25">
      <c r="B86" s="26"/>
      <c r="C86" s="88" t="s">
        <v>149</v>
      </c>
      <c r="D86" s="85">
        <v>1</v>
      </c>
      <c r="E86" s="83">
        <v>8.4027777777777785E-2</v>
      </c>
      <c r="F86" s="70"/>
      <c r="G86" s="48">
        <f t="shared" si="6"/>
        <v>0</v>
      </c>
      <c r="H86" s="60"/>
    </row>
    <row r="87" spans="2:8" ht="24.45" customHeight="1" x14ac:dyDescent="0.25">
      <c r="B87" s="26"/>
      <c r="C87" s="88" t="s">
        <v>150</v>
      </c>
      <c r="D87" s="85">
        <v>1</v>
      </c>
      <c r="E87" s="83">
        <v>8.4027777777777785E-2</v>
      </c>
      <c r="F87" s="70"/>
      <c r="G87" s="48">
        <f t="shared" si="6"/>
        <v>0</v>
      </c>
      <c r="H87" s="60"/>
    </row>
    <row r="88" spans="2:8" ht="24.45" customHeight="1" x14ac:dyDescent="0.25">
      <c r="B88" s="26"/>
      <c r="C88" s="88" t="s">
        <v>151</v>
      </c>
      <c r="D88" s="85">
        <v>1</v>
      </c>
      <c r="E88" s="83">
        <v>8.4027777777777785E-2</v>
      </c>
      <c r="F88" s="70"/>
      <c r="G88" s="48">
        <f t="shared" si="6"/>
        <v>0</v>
      </c>
      <c r="H88" s="60"/>
    </row>
    <row r="89" spans="2:8" ht="24.45" customHeight="1" x14ac:dyDescent="0.25">
      <c r="B89" s="26"/>
      <c r="C89" s="88" t="s">
        <v>152</v>
      </c>
      <c r="D89" s="85">
        <v>1</v>
      </c>
      <c r="E89" s="83">
        <v>8.4027777777777785E-2</v>
      </c>
      <c r="F89" s="70"/>
      <c r="G89" s="48">
        <f t="shared" si="6"/>
        <v>0</v>
      </c>
      <c r="H89" s="60"/>
    </row>
    <row r="90" spans="2:8" ht="24.45" customHeight="1" x14ac:dyDescent="0.25">
      <c r="B90" s="26"/>
      <c r="C90" s="88" t="s">
        <v>153</v>
      </c>
      <c r="D90" s="85">
        <v>1</v>
      </c>
      <c r="E90" s="83">
        <v>8.4027777777777785E-2</v>
      </c>
      <c r="F90" s="70"/>
      <c r="G90" s="48">
        <f t="shared" si="6"/>
        <v>0</v>
      </c>
      <c r="H90" s="60"/>
    </row>
    <row r="91" spans="2:8" ht="24.45" customHeight="1" x14ac:dyDescent="0.25">
      <c r="B91" s="26"/>
      <c r="C91" s="88" t="s">
        <v>154</v>
      </c>
      <c r="D91" s="85">
        <v>1</v>
      </c>
      <c r="E91" s="83">
        <v>8.4027777777777785E-2</v>
      </c>
      <c r="F91" s="70"/>
      <c r="G91" s="48">
        <f t="shared" si="6"/>
        <v>0</v>
      </c>
      <c r="H91" s="60"/>
    </row>
    <row r="92" spans="2:8" ht="24.45" customHeight="1" x14ac:dyDescent="0.25">
      <c r="B92" s="26"/>
      <c r="C92" s="88" t="s">
        <v>155</v>
      </c>
      <c r="D92" s="85">
        <v>1</v>
      </c>
      <c r="E92" s="83">
        <v>8.4027777777777785E-2</v>
      </c>
      <c r="F92" s="110"/>
      <c r="G92" s="48">
        <f t="shared" si="6"/>
        <v>0</v>
      </c>
      <c r="H92" s="60"/>
    </row>
    <row r="93" spans="2:8" ht="24.45" customHeight="1" x14ac:dyDescent="0.25">
      <c r="B93" s="128" t="s">
        <v>156</v>
      </c>
      <c r="C93" s="130"/>
      <c r="D93" s="130"/>
      <c r="E93" s="130"/>
      <c r="F93" s="130"/>
      <c r="G93" s="131"/>
      <c r="H93" s="60"/>
    </row>
    <row r="94" spans="2:8" ht="24.45" customHeight="1" x14ac:dyDescent="0.25">
      <c r="B94" s="26"/>
      <c r="C94" s="108" t="s">
        <v>157</v>
      </c>
      <c r="D94" s="111">
        <v>1</v>
      </c>
      <c r="E94" s="112">
        <v>4.2361111111111113E-2</v>
      </c>
      <c r="F94" s="78"/>
      <c r="G94" s="51">
        <f>SUM(F94*(1+1)*D94)</f>
        <v>0</v>
      </c>
      <c r="H94" s="60"/>
    </row>
    <row r="95" spans="2:8" ht="24.45" customHeight="1" x14ac:dyDescent="0.25">
      <c r="B95" s="26"/>
      <c r="C95" s="108" t="s">
        <v>158</v>
      </c>
      <c r="D95" s="111">
        <v>1</v>
      </c>
      <c r="E95" s="112">
        <v>4.2361111111111113E-2</v>
      </c>
      <c r="F95" s="70"/>
      <c r="G95" s="51">
        <f t="shared" ref="G95:G99" si="7">SUM(F95*(1+1)*D95)</f>
        <v>0</v>
      </c>
      <c r="H95" s="60"/>
    </row>
    <row r="96" spans="2:8" ht="24.45" customHeight="1" x14ac:dyDescent="0.25">
      <c r="B96" s="26"/>
      <c r="C96" s="108" t="s">
        <v>159</v>
      </c>
      <c r="D96" s="111">
        <v>1</v>
      </c>
      <c r="E96" s="112">
        <v>4.2361111111111113E-2</v>
      </c>
      <c r="F96" s="70"/>
      <c r="G96" s="51">
        <f t="shared" si="7"/>
        <v>0</v>
      </c>
      <c r="H96" s="60"/>
    </row>
    <row r="97" spans="2:8" ht="24.45" customHeight="1" x14ac:dyDescent="0.25">
      <c r="B97" s="26"/>
      <c r="C97" s="108" t="s">
        <v>160</v>
      </c>
      <c r="D97" s="111">
        <v>1</v>
      </c>
      <c r="E97" s="112">
        <v>4.2361111111111113E-2</v>
      </c>
      <c r="F97" s="70"/>
      <c r="G97" s="51">
        <f t="shared" si="7"/>
        <v>0</v>
      </c>
      <c r="H97" s="60"/>
    </row>
    <row r="98" spans="2:8" ht="24.45" customHeight="1" x14ac:dyDescent="0.25">
      <c r="B98" s="26"/>
      <c r="C98" s="108" t="s">
        <v>161</v>
      </c>
      <c r="D98" s="111">
        <v>1</v>
      </c>
      <c r="E98" s="112">
        <v>4.2361111111111113E-2</v>
      </c>
      <c r="F98" s="70"/>
      <c r="G98" s="51">
        <f t="shared" si="7"/>
        <v>0</v>
      </c>
      <c r="H98" s="60"/>
    </row>
    <row r="99" spans="2:8" ht="24.45" customHeight="1" x14ac:dyDescent="0.25">
      <c r="B99" s="26"/>
      <c r="C99" s="109" t="s">
        <v>162</v>
      </c>
      <c r="D99" s="111">
        <v>1</v>
      </c>
      <c r="E99" s="112">
        <v>4.2361111111111113E-2</v>
      </c>
      <c r="F99" s="70"/>
      <c r="G99" s="51">
        <f t="shared" si="7"/>
        <v>0</v>
      </c>
      <c r="H99" s="60"/>
    </row>
    <row r="100" spans="2:8" ht="25.05" customHeight="1" x14ac:dyDescent="0.25">
      <c r="B100" s="29"/>
      <c r="C100" s="125" t="s">
        <v>10</v>
      </c>
      <c r="D100" s="126"/>
      <c r="E100" s="126"/>
      <c r="F100" s="127"/>
      <c r="G100" s="72" t="e">
        <f>SUM(G15:G99)</f>
        <v>#VALUE!</v>
      </c>
      <c r="H100" s="60"/>
    </row>
    <row r="101" spans="2:8" ht="15" x14ac:dyDescent="0.25">
      <c r="B101" s="27"/>
      <c r="C101" s="124" t="e" vm="3">
        <v>#VALUE!</v>
      </c>
      <c r="D101" s="124"/>
      <c r="E101" s="124"/>
      <c r="F101" s="124"/>
    </row>
    <row r="102" spans="2:8" ht="15" x14ac:dyDescent="0.25">
      <c r="B102" s="27"/>
      <c r="C102" s="124"/>
      <c r="D102" s="124"/>
      <c r="E102" s="124"/>
      <c r="F102" s="124"/>
    </row>
    <row r="103" spans="2:8" ht="15" x14ac:dyDescent="0.25">
      <c r="B103" s="27"/>
      <c r="C103" s="124"/>
      <c r="D103" s="124"/>
      <c r="E103" s="124"/>
      <c r="F103" s="124"/>
    </row>
    <row r="104" spans="2:8" ht="15" x14ac:dyDescent="0.25">
      <c r="B104" s="27"/>
      <c r="C104" s="124"/>
      <c r="D104" s="124"/>
      <c r="E104" s="124"/>
      <c r="F104" s="124"/>
    </row>
    <row r="105" spans="2:8" x14ac:dyDescent="0.25">
      <c r="C105" s="124"/>
      <c r="D105" s="124"/>
      <c r="E105" s="124"/>
      <c r="F105" s="124"/>
    </row>
    <row r="106" spans="2:8" x14ac:dyDescent="0.25">
      <c r="C106" s="124"/>
      <c r="D106" s="124"/>
      <c r="E106" s="124"/>
      <c r="F106" s="124"/>
    </row>
    <row r="107" spans="2:8" x14ac:dyDescent="0.25">
      <c r="C107" s="124"/>
      <c r="D107" s="124"/>
      <c r="E107" s="124"/>
      <c r="F107" s="124"/>
    </row>
    <row r="108" spans="2:8" x14ac:dyDescent="0.25">
      <c r="C108" s="124"/>
      <c r="D108" s="124"/>
      <c r="E108" s="124"/>
      <c r="F108" s="124"/>
    </row>
  </sheetData>
  <mergeCells count="11">
    <mergeCell ref="C100:F100"/>
    <mergeCell ref="F2:G9"/>
    <mergeCell ref="C101:F108"/>
    <mergeCell ref="B2:D9"/>
    <mergeCell ref="B14:G14"/>
    <mergeCell ref="B51:G51"/>
    <mergeCell ref="B59:G59"/>
    <mergeCell ref="B93:G93"/>
    <mergeCell ref="B68:G68"/>
    <mergeCell ref="B79:G79"/>
    <mergeCell ref="B83:G83"/>
  </mergeCells>
  <printOptions gridLines="1"/>
  <pageMargins left="0.25" right="0.25" top="0.75" bottom="0.75" header="0.3" footer="0.3"/>
  <pageSetup paperSize="9" scale="72" fitToHeight="0" orientation="portrait" r:id="rId1"/>
  <rowBreaks count="1" manualBreakCount="1">
    <brk id="39" min="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193"/>
  <sheetViews>
    <sheetView tabSelected="1" zoomScale="65" zoomScaleNormal="100" workbookViewId="0">
      <selection activeCell="E184" sqref="E184"/>
    </sheetView>
  </sheetViews>
  <sheetFormatPr defaultColWidth="9" defaultRowHeight="13.2" x14ac:dyDescent="0.25"/>
  <cols>
    <col min="1" max="1" width="9" style="40"/>
    <col min="2" max="2" width="11.44140625" style="40" bestFit="1" customWidth="1"/>
    <col min="3" max="3" width="51.44140625" style="40" customWidth="1"/>
    <col min="4" max="4" width="9.5546875" style="40" customWidth="1"/>
    <col min="5" max="5" width="10.44140625" style="40" customWidth="1"/>
    <col min="6" max="6" width="15.77734375" style="40" customWidth="1"/>
    <col min="7" max="7" width="18.21875" style="40" customWidth="1"/>
    <col min="8" max="16384" width="9" style="40"/>
  </cols>
  <sheetData>
    <row r="2" spans="2:9" x14ac:dyDescent="0.25">
      <c r="B2" s="124" t="e" vm="1">
        <v>#VALUE!</v>
      </c>
      <c r="C2" s="124"/>
      <c r="D2" s="124"/>
      <c r="F2" s="124" t="e" vm="2">
        <v>#VALUE!</v>
      </c>
      <c r="G2" s="124"/>
    </row>
    <row r="3" spans="2:9" x14ac:dyDescent="0.25">
      <c r="B3" s="124"/>
      <c r="C3" s="124"/>
      <c r="D3" s="124"/>
      <c r="F3" s="124"/>
      <c r="G3" s="124"/>
    </row>
    <row r="4" spans="2:9" x14ac:dyDescent="0.25">
      <c r="B4" s="124"/>
      <c r="C4" s="124"/>
      <c r="D4" s="124"/>
      <c r="F4" s="124"/>
      <c r="G4" s="124"/>
    </row>
    <row r="5" spans="2:9" x14ac:dyDescent="0.25">
      <c r="B5" s="124"/>
      <c r="C5" s="124"/>
      <c r="D5" s="124"/>
      <c r="F5" s="124"/>
      <c r="G5" s="124"/>
    </row>
    <row r="6" spans="2:9" x14ac:dyDescent="0.25">
      <c r="B6" s="124"/>
      <c r="C6" s="124"/>
      <c r="D6" s="124"/>
      <c r="F6" s="124"/>
      <c r="G6" s="124"/>
    </row>
    <row r="7" spans="2:9" x14ac:dyDescent="0.25">
      <c r="B7" s="124"/>
      <c r="C7" s="124"/>
      <c r="D7" s="124"/>
      <c r="F7" s="124"/>
      <c r="G7" s="124"/>
    </row>
    <row r="8" spans="2:9" x14ac:dyDescent="0.25">
      <c r="B8" s="124"/>
      <c r="C8" s="124"/>
      <c r="D8" s="124"/>
      <c r="F8" s="124"/>
      <c r="G8" s="124"/>
    </row>
    <row r="9" spans="2:9" x14ac:dyDescent="0.25">
      <c r="B9" s="124"/>
      <c r="C9" s="124"/>
      <c r="D9" s="124"/>
      <c r="F9" s="124"/>
      <c r="G9" s="124"/>
    </row>
    <row r="10" spans="2:9" ht="15.6" x14ac:dyDescent="0.25">
      <c r="C10" s="59" t="s">
        <v>19</v>
      </c>
      <c r="D10" s="5"/>
      <c r="E10" s="6"/>
      <c r="F10" s="6"/>
    </row>
    <row r="11" spans="2:9" ht="15.6" x14ac:dyDescent="0.25">
      <c r="C11" s="89" t="s">
        <v>135</v>
      </c>
      <c r="D11" s="90"/>
      <c r="E11" s="90"/>
      <c r="F11" s="90"/>
      <c r="G11" s="91"/>
    </row>
    <row r="12" spans="2:9" ht="15.6" x14ac:dyDescent="0.25">
      <c r="C12" s="41"/>
      <c r="D12" s="1"/>
      <c r="E12" s="1"/>
      <c r="F12" s="1"/>
    </row>
    <row r="13" spans="2:9" ht="24" customHeight="1" x14ac:dyDescent="0.25">
      <c r="B13" s="42" t="s">
        <v>0</v>
      </c>
      <c r="C13" s="43" t="s">
        <v>8</v>
      </c>
      <c r="D13" s="44" t="s">
        <v>1</v>
      </c>
      <c r="E13" s="45" t="s">
        <v>6</v>
      </c>
      <c r="F13" s="45" t="s">
        <v>2</v>
      </c>
      <c r="G13" s="45" t="s">
        <v>3</v>
      </c>
    </row>
    <row r="14" spans="2:9" ht="24.6" x14ac:dyDescent="0.25">
      <c r="B14" s="128" t="s">
        <v>50</v>
      </c>
      <c r="C14" s="130"/>
      <c r="D14" s="130"/>
      <c r="E14" s="129"/>
      <c r="F14" s="130"/>
      <c r="G14" s="131"/>
    </row>
    <row r="15" spans="2:9" ht="24" customHeight="1" x14ac:dyDescent="0.25">
      <c r="B15" s="26">
        <v>1</v>
      </c>
      <c r="C15" s="30" t="s">
        <v>20</v>
      </c>
      <c r="D15" s="46">
        <v>1</v>
      </c>
      <c r="E15" s="35">
        <v>4.2361111111111113E-2</v>
      </c>
      <c r="F15" s="47"/>
      <c r="G15" s="48">
        <f>SUM(F15*(1+1)*D15)</f>
        <v>0</v>
      </c>
    </row>
    <row r="16" spans="2:9" ht="24" customHeight="1" x14ac:dyDescent="0.25">
      <c r="B16" s="26">
        <v>2</v>
      </c>
      <c r="C16" s="30" t="s">
        <v>21</v>
      </c>
      <c r="D16" s="46">
        <v>1</v>
      </c>
      <c r="E16" s="36">
        <v>4.2361111111111113E-2</v>
      </c>
      <c r="F16" s="50"/>
      <c r="G16" s="48">
        <f t="shared" ref="G16:G17" si="0">SUM(F16*(1+1)*D16)</f>
        <v>0</v>
      </c>
      <c r="I16" s="52" t="s">
        <v>7</v>
      </c>
    </row>
    <row r="17" spans="2:12" ht="24" customHeight="1" x14ac:dyDescent="0.25">
      <c r="B17" s="26">
        <v>3</v>
      </c>
      <c r="C17" s="30" t="s">
        <v>22</v>
      </c>
      <c r="D17" s="46">
        <v>1</v>
      </c>
      <c r="E17" s="36">
        <v>4.2361111111111113E-2</v>
      </c>
      <c r="F17" s="50"/>
      <c r="G17" s="48">
        <f t="shared" si="0"/>
        <v>0</v>
      </c>
      <c r="L17" s="54"/>
    </row>
    <row r="18" spans="2:12" ht="24" customHeight="1" x14ac:dyDescent="0.25">
      <c r="B18" s="26">
        <v>4</v>
      </c>
      <c r="C18" s="30" t="s">
        <v>23</v>
      </c>
      <c r="D18" s="46">
        <v>1</v>
      </c>
      <c r="E18" s="36">
        <v>0.1673611111111111</v>
      </c>
      <c r="F18" s="50"/>
      <c r="G18" s="53">
        <f>SUM(F18*(4+1)*D18)</f>
        <v>0</v>
      </c>
    </row>
    <row r="19" spans="2:12" ht="24" customHeight="1" x14ac:dyDescent="0.25">
      <c r="B19" s="26">
        <v>5</v>
      </c>
      <c r="C19" s="30" t="s">
        <v>24</v>
      </c>
      <c r="D19" s="46">
        <v>1</v>
      </c>
      <c r="E19" s="36">
        <v>4.2361111111111113E-2</v>
      </c>
      <c r="F19" s="50"/>
      <c r="G19" s="53">
        <f>SUM(F19*(1+1)*D19)</f>
        <v>0</v>
      </c>
    </row>
    <row r="20" spans="2:12" ht="24" customHeight="1" x14ac:dyDescent="0.25">
      <c r="B20" s="26">
        <v>6</v>
      </c>
      <c r="C20" s="30" t="s">
        <v>25</v>
      </c>
      <c r="D20" s="46">
        <v>1</v>
      </c>
      <c r="E20" s="36">
        <v>4.2361111111111113E-2</v>
      </c>
      <c r="F20" s="50"/>
      <c r="G20" s="53">
        <f t="shared" ref="G20:G21" si="1">SUM(F20*(1+1)*D20)</f>
        <v>0</v>
      </c>
    </row>
    <row r="21" spans="2:12" ht="24" customHeight="1" x14ac:dyDescent="0.25">
      <c r="B21" s="26">
        <v>7</v>
      </c>
      <c r="C21" s="30" t="s">
        <v>26</v>
      </c>
      <c r="D21" s="46">
        <v>1</v>
      </c>
      <c r="E21" s="36">
        <v>4.2361111111111113E-2</v>
      </c>
      <c r="F21" s="50"/>
      <c r="G21" s="53">
        <f t="shared" si="1"/>
        <v>0</v>
      </c>
    </row>
    <row r="22" spans="2:12" ht="24" customHeight="1" x14ac:dyDescent="0.25">
      <c r="B22" s="26">
        <v>8</v>
      </c>
      <c r="C22" s="30" t="s">
        <v>27</v>
      </c>
      <c r="D22" s="46">
        <v>1</v>
      </c>
      <c r="E22" s="36">
        <v>0.20902777777777778</v>
      </c>
      <c r="F22" s="50"/>
      <c r="G22" s="53">
        <f>SUM(F22*(5+1)*D22)</f>
        <v>0</v>
      </c>
    </row>
    <row r="23" spans="2:12" ht="24" customHeight="1" x14ac:dyDescent="0.25">
      <c r="B23" s="26">
        <v>9</v>
      </c>
      <c r="C23" s="30" t="s">
        <v>28</v>
      </c>
      <c r="D23" s="46">
        <v>1</v>
      </c>
      <c r="E23" s="36">
        <v>0.20902777777777778</v>
      </c>
      <c r="F23" s="50"/>
      <c r="G23" s="53">
        <f>SUM(F23*(5+1)*D23)</f>
        <v>0</v>
      </c>
    </row>
    <row r="24" spans="2:12" ht="24" customHeight="1" x14ac:dyDescent="0.25">
      <c r="B24" s="26">
        <v>10</v>
      </c>
      <c r="C24" s="30" t="s">
        <v>29</v>
      </c>
      <c r="D24" s="46">
        <v>1</v>
      </c>
      <c r="E24" s="36">
        <v>4.2361111111111113E-2</v>
      </c>
      <c r="F24" s="50"/>
      <c r="G24" s="53">
        <f>SUM(F24*(1+1)*D24)</f>
        <v>0</v>
      </c>
    </row>
    <row r="25" spans="2:12" ht="24" customHeight="1" x14ac:dyDescent="0.25">
      <c r="B25" s="26">
        <v>11</v>
      </c>
      <c r="C25" s="30" t="s">
        <v>30</v>
      </c>
      <c r="D25" s="46">
        <v>1</v>
      </c>
      <c r="E25" s="36">
        <v>4.2361111111111113E-2</v>
      </c>
      <c r="F25" s="50"/>
      <c r="G25" s="53">
        <f>SUM(F25*(1+1)*D25)</f>
        <v>0</v>
      </c>
    </row>
    <row r="26" spans="2:12" ht="24" customHeight="1" x14ac:dyDescent="0.25">
      <c r="B26" s="26">
        <v>12</v>
      </c>
      <c r="C26" s="30" t="s">
        <v>31</v>
      </c>
      <c r="D26" s="46">
        <v>1</v>
      </c>
      <c r="E26" s="36">
        <v>0.20902777777777778</v>
      </c>
      <c r="F26" s="50"/>
      <c r="G26" s="53">
        <f>SUM(F26*(5+1)*D26)</f>
        <v>0</v>
      </c>
    </row>
    <row r="27" spans="2:12" ht="24" customHeight="1" x14ac:dyDescent="0.25">
      <c r="B27" s="26">
        <v>13</v>
      </c>
      <c r="C27" s="30" t="s">
        <v>32</v>
      </c>
      <c r="D27" s="46">
        <v>1</v>
      </c>
      <c r="E27" s="36">
        <v>4.2361111111111113E-2</v>
      </c>
      <c r="F27" s="50"/>
      <c r="G27" s="53">
        <f>SUM(F27*(1+1)*D27)</f>
        <v>0</v>
      </c>
    </row>
    <row r="28" spans="2:12" ht="24" customHeight="1" x14ac:dyDescent="0.25">
      <c r="B28" s="26">
        <v>14</v>
      </c>
      <c r="C28" s="30" t="s">
        <v>33</v>
      </c>
      <c r="D28" s="46">
        <v>1</v>
      </c>
      <c r="E28" s="36">
        <v>4.2361111111111113E-2</v>
      </c>
      <c r="F28" s="50"/>
      <c r="G28" s="53">
        <f t="shared" ref="G28:G32" si="2">SUM(F28*(1+1)*D28)</f>
        <v>0</v>
      </c>
    </row>
    <row r="29" spans="2:12" ht="24" customHeight="1" x14ac:dyDescent="0.25">
      <c r="B29" s="26">
        <v>15</v>
      </c>
      <c r="C29" s="30" t="s">
        <v>34</v>
      </c>
      <c r="D29" s="46">
        <v>1</v>
      </c>
      <c r="E29" s="36">
        <v>4.2361111111111113E-2</v>
      </c>
      <c r="F29" s="50"/>
      <c r="G29" s="53">
        <f t="shared" si="2"/>
        <v>0</v>
      </c>
    </row>
    <row r="30" spans="2:12" ht="24" customHeight="1" x14ac:dyDescent="0.25">
      <c r="B30" s="26">
        <v>16</v>
      </c>
      <c r="C30" s="30" t="s">
        <v>35</v>
      </c>
      <c r="D30" s="46">
        <v>1</v>
      </c>
      <c r="E30" s="36">
        <v>4.2361111111111113E-2</v>
      </c>
      <c r="F30" s="50"/>
      <c r="G30" s="53">
        <f t="shared" si="2"/>
        <v>0</v>
      </c>
    </row>
    <row r="31" spans="2:12" ht="24" customHeight="1" x14ac:dyDescent="0.25">
      <c r="B31" s="26">
        <v>17</v>
      </c>
      <c r="C31" s="30" t="s">
        <v>36</v>
      </c>
      <c r="D31" s="46">
        <v>1</v>
      </c>
      <c r="E31" s="36">
        <v>4.2361111111111113E-2</v>
      </c>
      <c r="F31" s="50"/>
      <c r="G31" s="53">
        <f t="shared" si="2"/>
        <v>0</v>
      </c>
    </row>
    <row r="32" spans="2:12" ht="24" customHeight="1" x14ac:dyDescent="0.25">
      <c r="B32" s="26">
        <v>18</v>
      </c>
      <c r="C32" s="30" t="s">
        <v>37</v>
      </c>
      <c r="D32" s="46">
        <v>1</v>
      </c>
      <c r="E32" s="36">
        <v>4.2361111111111113E-2</v>
      </c>
      <c r="F32" s="50"/>
      <c r="G32" s="53">
        <f t="shared" si="2"/>
        <v>0</v>
      </c>
    </row>
    <row r="33" spans="2:7" ht="24" customHeight="1" x14ac:dyDescent="0.25">
      <c r="B33" s="26">
        <v>19</v>
      </c>
      <c r="C33" s="31" t="s">
        <v>38</v>
      </c>
      <c r="D33" s="46">
        <v>1</v>
      </c>
      <c r="E33" s="36">
        <v>0.20902777777777778</v>
      </c>
      <c r="F33" s="50"/>
      <c r="G33" s="53">
        <f>SUM(F33*(5+1)*D33)</f>
        <v>0</v>
      </c>
    </row>
    <row r="34" spans="2:7" ht="24" customHeight="1" x14ac:dyDescent="0.25">
      <c r="B34" s="26">
        <v>20</v>
      </c>
      <c r="C34" s="32" t="s">
        <v>39</v>
      </c>
      <c r="D34" s="46">
        <v>1</v>
      </c>
      <c r="E34" s="37">
        <v>4.2361111111111113E-2</v>
      </c>
      <c r="F34" s="50"/>
      <c r="G34" s="53">
        <f>SUM(F34*(1+1)*D34)</f>
        <v>0</v>
      </c>
    </row>
    <row r="35" spans="2:7" ht="24" customHeight="1" x14ac:dyDescent="0.25">
      <c r="B35" s="26">
        <v>21</v>
      </c>
      <c r="C35" s="32" t="s">
        <v>40</v>
      </c>
      <c r="D35" s="46">
        <v>1</v>
      </c>
      <c r="E35" s="37">
        <v>4.2361111111111113E-2</v>
      </c>
      <c r="F35" s="50"/>
      <c r="G35" s="53">
        <f t="shared" ref="G35:G36" si="3">SUM(F35*(1+1)*D35)</f>
        <v>0</v>
      </c>
    </row>
    <row r="36" spans="2:7" ht="24" customHeight="1" x14ac:dyDescent="0.25">
      <c r="B36" s="26">
        <v>22</v>
      </c>
      <c r="C36" s="32" t="s">
        <v>41</v>
      </c>
      <c r="D36" s="46">
        <v>1</v>
      </c>
      <c r="E36" s="37">
        <v>4.2361111111111113E-2</v>
      </c>
      <c r="F36" s="50"/>
      <c r="G36" s="53">
        <f t="shared" si="3"/>
        <v>0</v>
      </c>
    </row>
    <row r="37" spans="2:7" ht="24" customHeight="1" x14ac:dyDescent="0.25">
      <c r="B37" s="26">
        <v>23</v>
      </c>
      <c r="C37" s="32" t="s">
        <v>42</v>
      </c>
      <c r="D37" s="46">
        <v>1</v>
      </c>
      <c r="E37" s="37">
        <v>0.20902777777777778</v>
      </c>
      <c r="F37" s="50"/>
      <c r="G37" s="53">
        <f>SUM(F37*(5+1)*D37)</f>
        <v>0</v>
      </c>
    </row>
    <row r="38" spans="2:7" ht="24" customHeight="1" x14ac:dyDescent="0.25">
      <c r="B38" s="26">
        <v>24</v>
      </c>
      <c r="C38" s="32" t="s">
        <v>43</v>
      </c>
      <c r="D38" s="46">
        <v>1</v>
      </c>
      <c r="E38" s="37">
        <v>4.2361111111111113E-2</v>
      </c>
      <c r="F38" s="50"/>
      <c r="G38" s="53">
        <f>SUM(F38*(1+1)*D38)</f>
        <v>0</v>
      </c>
    </row>
    <row r="39" spans="2:7" ht="24" customHeight="1" x14ac:dyDescent="0.25">
      <c r="B39" s="26">
        <v>25</v>
      </c>
      <c r="C39" s="32" t="s">
        <v>44</v>
      </c>
      <c r="D39" s="46">
        <v>1</v>
      </c>
      <c r="E39" s="37">
        <v>4.2361111111111113E-2</v>
      </c>
      <c r="F39" s="50"/>
      <c r="G39" s="53">
        <f t="shared" ref="G39:G41" si="4">SUM(F39*(1+1)*D39)</f>
        <v>0</v>
      </c>
    </row>
    <row r="40" spans="2:7" ht="24" customHeight="1" x14ac:dyDescent="0.25">
      <c r="B40" s="26">
        <v>26</v>
      </c>
      <c r="C40" s="32" t="s">
        <v>45</v>
      </c>
      <c r="D40" s="46">
        <v>1</v>
      </c>
      <c r="E40" s="37">
        <v>4.2361111111111113E-2</v>
      </c>
      <c r="F40" s="50"/>
      <c r="G40" s="53">
        <f t="shared" si="4"/>
        <v>0</v>
      </c>
    </row>
    <row r="41" spans="2:7" ht="24" customHeight="1" x14ac:dyDescent="0.25">
      <c r="B41" s="26">
        <v>27</v>
      </c>
      <c r="C41" s="32" t="s">
        <v>46</v>
      </c>
      <c r="D41" s="46">
        <v>1</v>
      </c>
      <c r="E41" s="37">
        <v>4.2361111111111113E-2</v>
      </c>
      <c r="F41" s="50"/>
      <c r="G41" s="53">
        <f t="shared" si="4"/>
        <v>0</v>
      </c>
    </row>
    <row r="42" spans="2:7" ht="24" customHeight="1" x14ac:dyDescent="0.25">
      <c r="B42" s="26">
        <v>28</v>
      </c>
      <c r="C42" s="32" t="s">
        <v>47</v>
      </c>
      <c r="D42" s="46">
        <v>1</v>
      </c>
      <c r="E42" s="37">
        <v>0.20902777777777778</v>
      </c>
      <c r="F42" s="50"/>
      <c r="G42" s="53">
        <f>SUM(F42*(5+1)*D42)</f>
        <v>0</v>
      </c>
    </row>
    <row r="43" spans="2:7" ht="24" customHeight="1" x14ac:dyDescent="0.25">
      <c r="B43" s="26">
        <v>29</v>
      </c>
      <c r="C43" s="32" t="s">
        <v>48</v>
      </c>
      <c r="D43" s="46">
        <v>1</v>
      </c>
      <c r="E43" s="37">
        <v>0.20902777777777778</v>
      </c>
      <c r="F43" s="50"/>
      <c r="G43" s="53">
        <f t="shared" ref="G43:G44" si="5">SUM(F43*(5+1)*D43)</f>
        <v>0</v>
      </c>
    </row>
    <row r="44" spans="2:7" ht="24" customHeight="1" x14ac:dyDescent="0.25">
      <c r="B44" s="26">
        <v>30</v>
      </c>
      <c r="C44" s="32" t="s">
        <v>49</v>
      </c>
      <c r="D44" s="46">
        <v>1</v>
      </c>
      <c r="E44" s="37">
        <v>0.20902777777777778</v>
      </c>
      <c r="F44" s="50"/>
      <c r="G44" s="53">
        <f t="shared" si="5"/>
        <v>0</v>
      </c>
    </row>
    <row r="45" spans="2:7" ht="24" customHeight="1" x14ac:dyDescent="0.25">
      <c r="B45" s="26">
        <v>31</v>
      </c>
      <c r="C45" s="32" t="s">
        <v>39</v>
      </c>
      <c r="D45" s="46">
        <v>1</v>
      </c>
      <c r="E45" s="38">
        <v>4.2361111111111113E-2</v>
      </c>
      <c r="F45" s="50"/>
      <c r="G45" s="53">
        <f>SUM(F45*(1+1)*D45)</f>
        <v>0</v>
      </c>
    </row>
    <row r="46" spans="2:7" ht="24" customHeight="1" x14ac:dyDescent="0.25">
      <c r="B46" s="128" t="s">
        <v>51</v>
      </c>
      <c r="C46" s="129"/>
      <c r="D46" s="130"/>
      <c r="E46" s="134"/>
      <c r="F46" s="130"/>
      <c r="G46" s="131"/>
    </row>
    <row r="47" spans="2:7" ht="24" customHeight="1" x14ac:dyDescent="0.25">
      <c r="B47" s="26">
        <v>33</v>
      </c>
      <c r="C47" s="33" t="s">
        <v>52</v>
      </c>
      <c r="D47" s="49">
        <v>1</v>
      </c>
      <c r="E47" s="35">
        <v>0.20902777777777778</v>
      </c>
      <c r="F47" s="50"/>
      <c r="G47" s="53">
        <f>SUM(F47*(5+1)*D47)</f>
        <v>0</v>
      </c>
    </row>
    <row r="48" spans="2:7" ht="24" customHeight="1" x14ac:dyDescent="0.25">
      <c r="B48" s="26">
        <v>34</v>
      </c>
      <c r="C48" s="30" t="s">
        <v>53</v>
      </c>
      <c r="D48" s="49">
        <v>1</v>
      </c>
      <c r="E48" s="36">
        <v>0.20902777777777778</v>
      </c>
      <c r="F48" s="50"/>
      <c r="G48" s="53">
        <f t="shared" ref="G48:G50" si="6">SUM(F48*(5+1)*D48)</f>
        <v>0</v>
      </c>
    </row>
    <row r="49" spans="2:7" ht="24" customHeight="1" x14ac:dyDescent="0.25">
      <c r="B49" s="26">
        <v>35</v>
      </c>
      <c r="C49" s="30" t="s">
        <v>54</v>
      </c>
      <c r="D49" s="49">
        <v>1</v>
      </c>
      <c r="E49" s="36">
        <v>0.20902777777777778</v>
      </c>
      <c r="F49" s="50"/>
      <c r="G49" s="53">
        <f t="shared" si="6"/>
        <v>0</v>
      </c>
    </row>
    <row r="50" spans="2:7" ht="24" customHeight="1" x14ac:dyDescent="0.25">
      <c r="B50" s="26">
        <v>36</v>
      </c>
      <c r="C50" s="30" t="s">
        <v>55</v>
      </c>
      <c r="D50" s="49">
        <v>1</v>
      </c>
      <c r="E50" s="36">
        <v>0.20902777777777778</v>
      </c>
      <c r="F50" s="50"/>
      <c r="G50" s="53">
        <f t="shared" si="6"/>
        <v>0</v>
      </c>
    </row>
    <row r="51" spans="2:7" ht="24" customHeight="1" x14ac:dyDescent="0.25">
      <c r="B51" s="26">
        <v>37</v>
      </c>
      <c r="C51" s="30" t="s">
        <v>56</v>
      </c>
      <c r="D51" s="49">
        <v>1</v>
      </c>
      <c r="E51" s="36">
        <v>4.2361111111111113E-2</v>
      </c>
      <c r="F51" s="50"/>
      <c r="G51" s="53">
        <f>SUM(F51*(1+1)*D51)</f>
        <v>0</v>
      </c>
    </row>
    <row r="52" spans="2:7" ht="24" customHeight="1" x14ac:dyDescent="0.25">
      <c r="B52" s="26">
        <v>38</v>
      </c>
      <c r="C52" s="34" t="s">
        <v>57</v>
      </c>
      <c r="D52" s="49">
        <v>1</v>
      </c>
      <c r="E52" s="36">
        <v>4.2361111111111113E-2</v>
      </c>
      <c r="F52" s="50"/>
      <c r="G52" s="53">
        <f>SUM(F52*(1+1)*D52)</f>
        <v>0</v>
      </c>
    </row>
    <row r="53" spans="2:7" ht="24" customHeight="1" x14ac:dyDescent="0.25">
      <c r="B53" s="26">
        <v>39</v>
      </c>
      <c r="C53" s="34" t="s">
        <v>58</v>
      </c>
      <c r="D53" s="49">
        <v>1</v>
      </c>
      <c r="E53" s="36">
        <v>0.20902777777777778</v>
      </c>
      <c r="F53" s="50"/>
      <c r="G53" s="53">
        <f>SUM(F53*(5+1)*D53)</f>
        <v>0</v>
      </c>
    </row>
    <row r="54" spans="2:7" ht="24" customHeight="1" x14ac:dyDescent="0.25">
      <c r="B54" s="26">
        <v>40</v>
      </c>
      <c r="C54" s="32" t="s">
        <v>59</v>
      </c>
      <c r="D54" s="49">
        <v>1</v>
      </c>
      <c r="E54" s="36">
        <v>0.41736111111111113</v>
      </c>
      <c r="F54" s="50"/>
      <c r="G54" s="53">
        <f>SUM(F54*(10+1)*D54)</f>
        <v>0</v>
      </c>
    </row>
    <row r="55" spans="2:7" ht="24" customHeight="1" x14ac:dyDescent="0.25">
      <c r="B55" s="26">
        <v>41</v>
      </c>
      <c r="C55" s="32" t="s">
        <v>60</v>
      </c>
      <c r="D55" s="49">
        <v>1</v>
      </c>
      <c r="E55" s="36">
        <v>0.41736111111111113</v>
      </c>
      <c r="F55" s="50"/>
      <c r="G55" s="53">
        <f t="shared" ref="G55:G59" si="7">SUM(F55*(10+1)*D55)</f>
        <v>0</v>
      </c>
    </row>
    <row r="56" spans="2:7" ht="24" customHeight="1" x14ac:dyDescent="0.25">
      <c r="B56" s="26">
        <v>42</v>
      </c>
      <c r="C56" s="32" t="s">
        <v>61</v>
      </c>
      <c r="D56" s="49">
        <v>1</v>
      </c>
      <c r="E56" s="36">
        <v>0.41736111111111113</v>
      </c>
      <c r="F56" s="50"/>
      <c r="G56" s="53">
        <f t="shared" si="7"/>
        <v>0</v>
      </c>
    </row>
    <row r="57" spans="2:7" ht="24" customHeight="1" x14ac:dyDescent="0.25">
      <c r="B57" s="26">
        <v>43</v>
      </c>
      <c r="C57" s="32" t="s">
        <v>62</v>
      </c>
      <c r="D57" s="49">
        <v>1</v>
      </c>
      <c r="E57" s="36">
        <v>0.41736111111111113</v>
      </c>
      <c r="F57" s="50"/>
      <c r="G57" s="53">
        <f t="shared" si="7"/>
        <v>0</v>
      </c>
    </row>
    <row r="58" spans="2:7" ht="24" customHeight="1" x14ac:dyDescent="0.25">
      <c r="B58" s="26">
        <v>44</v>
      </c>
      <c r="C58" s="32" t="s">
        <v>63</v>
      </c>
      <c r="D58" s="49">
        <v>1</v>
      </c>
      <c r="E58" s="36">
        <v>0.41736111111111113</v>
      </c>
      <c r="F58" s="50"/>
      <c r="G58" s="53">
        <f t="shared" si="7"/>
        <v>0</v>
      </c>
    </row>
    <row r="59" spans="2:7" ht="24" customHeight="1" x14ac:dyDescent="0.25">
      <c r="B59" s="26">
        <v>45</v>
      </c>
      <c r="C59" s="32" t="s">
        <v>64</v>
      </c>
      <c r="D59" s="49">
        <v>1</v>
      </c>
      <c r="E59" s="36">
        <v>0.41736111111111113</v>
      </c>
      <c r="F59" s="113"/>
      <c r="G59" s="53">
        <f t="shared" si="7"/>
        <v>0</v>
      </c>
    </row>
    <row r="60" spans="2:7" ht="24" customHeight="1" x14ac:dyDescent="0.25">
      <c r="B60" s="128" t="s">
        <v>164</v>
      </c>
      <c r="C60" s="130"/>
      <c r="D60" s="130"/>
      <c r="E60" s="130"/>
      <c r="F60" s="130"/>
      <c r="G60" s="131"/>
    </row>
    <row r="61" spans="2:7" ht="24" customHeight="1" x14ac:dyDescent="0.25">
      <c r="B61" s="26">
        <f>B59+1</f>
        <v>46</v>
      </c>
      <c r="C61" s="32" t="s">
        <v>165</v>
      </c>
      <c r="D61" s="49">
        <v>1</v>
      </c>
      <c r="E61" s="36">
        <v>4.2361111111111113E-2</v>
      </c>
      <c r="F61" s="50"/>
      <c r="G61" s="53">
        <f>SUM(F61*(1+1)*D61)</f>
        <v>0</v>
      </c>
    </row>
    <row r="62" spans="2:7" ht="24" customHeight="1" x14ac:dyDescent="0.25">
      <c r="B62" s="26">
        <f>B61+1</f>
        <v>47</v>
      </c>
      <c r="C62" s="32" t="s">
        <v>166</v>
      </c>
      <c r="D62" s="49">
        <v>1</v>
      </c>
      <c r="E62" s="36">
        <v>0.20902777777777778</v>
      </c>
      <c r="F62" s="50"/>
      <c r="G62" s="53">
        <f>SUM(F62*(5+1)*D62)</f>
        <v>0</v>
      </c>
    </row>
    <row r="63" spans="2:7" ht="24" customHeight="1" x14ac:dyDescent="0.25">
      <c r="B63" s="26">
        <f>B62+1</f>
        <v>48</v>
      </c>
      <c r="C63" s="32" t="s">
        <v>167</v>
      </c>
      <c r="D63" s="49">
        <v>1</v>
      </c>
      <c r="E63" s="36">
        <v>0.20902777777777778</v>
      </c>
      <c r="F63" s="50"/>
      <c r="G63" s="53">
        <f>SUM(F63*(5+1)*D63)</f>
        <v>0</v>
      </c>
    </row>
    <row r="64" spans="2:7" ht="24" customHeight="1" x14ac:dyDescent="0.25">
      <c r="B64" s="26">
        <f t="shared" ref="B64:B127" si="8">B63+1</f>
        <v>49</v>
      </c>
      <c r="C64" s="32" t="s">
        <v>168</v>
      </c>
      <c r="D64" s="49">
        <v>1</v>
      </c>
      <c r="E64" s="36">
        <v>4.2361111111111113E-2</v>
      </c>
      <c r="F64" s="50"/>
      <c r="G64" s="53">
        <f>SUM(F64*(1+1)*D64)</f>
        <v>0</v>
      </c>
    </row>
    <row r="65" spans="2:7" ht="24" customHeight="1" x14ac:dyDescent="0.25">
      <c r="B65" s="26">
        <f t="shared" si="8"/>
        <v>50</v>
      </c>
      <c r="C65" s="32" t="s">
        <v>169</v>
      </c>
      <c r="D65" s="49">
        <v>1</v>
      </c>
      <c r="E65" s="36">
        <v>0.20902777777777778</v>
      </c>
      <c r="F65" s="50"/>
      <c r="G65" s="53">
        <f>SUM(F65*(5+1)*D65)</f>
        <v>0</v>
      </c>
    </row>
    <row r="66" spans="2:7" ht="24" customHeight="1" x14ac:dyDescent="0.25">
      <c r="B66" s="26">
        <f t="shared" si="8"/>
        <v>51</v>
      </c>
      <c r="C66" s="32" t="s">
        <v>170</v>
      </c>
      <c r="D66" s="49">
        <v>1</v>
      </c>
      <c r="E66" s="36">
        <v>0.20902777777777778</v>
      </c>
      <c r="F66" s="50"/>
      <c r="G66" s="53">
        <f>SUM(F66*(5+1)*D66)</f>
        <v>0</v>
      </c>
    </row>
    <row r="67" spans="2:7" ht="24" customHeight="1" x14ac:dyDescent="0.25">
      <c r="B67" s="26">
        <f t="shared" si="8"/>
        <v>52</v>
      </c>
      <c r="C67" s="32" t="s">
        <v>171</v>
      </c>
      <c r="D67" s="49">
        <v>1</v>
      </c>
      <c r="E67" s="36">
        <v>4.2361111111111113E-2</v>
      </c>
      <c r="F67" s="50"/>
      <c r="G67" s="53">
        <f>SUM(F67*(1+1)*D67)</f>
        <v>0</v>
      </c>
    </row>
    <row r="68" spans="2:7" ht="24" customHeight="1" x14ac:dyDescent="0.25">
      <c r="B68" s="26">
        <f t="shared" si="8"/>
        <v>53</v>
      </c>
      <c r="C68" s="32" t="s">
        <v>172</v>
      </c>
      <c r="D68" s="49">
        <v>1</v>
      </c>
      <c r="E68" s="36">
        <v>0.62569444444444444</v>
      </c>
      <c r="F68" s="50"/>
      <c r="G68" s="53">
        <f>SUM(F68*(15+1)*D68)</f>
        <v>0</v>
      </c>
    </row>
    <row r="69" spans="2:7" ht="24" customHeight="1" x14ac:dyDescent="0.25">
      <c r="B69" s="26">
        <f t="shared" si="8"/>
        <v>54</v>
      </c>
      <c r="C69" s="32" t="s">
        <v>173</v>
      </c>
      <c r="D69" s="49">
        <v>1</v>
      </c>
      <c r="E69" s="36">
        <v>0.20902777777777778</v>
      </c>
      <c r="F69" s="50"/>
      <c r="G69" s="53">
        <f>SUM(F69*(5+1)*D69)</f>
        <v>0</v>
      </c>
    </row>
    <row r="70" spans="2:7" ht="24" customHeight="1" x14ac:dyDescent="0.25">
      <c r="B70" s="26">
        <f t="shared" si="8"/>
        <v>55</v>
      </c>
      <c r="C70" s="32" t="s">
        <v>174</v>
      </c>
      <c r="D70" s="49">
        <v>1</v>
      </c>
      <c r="E70" s="36">
        <v>0.20902777777777778</v>
      </c>
      <c r="F70" s="50"/>
      <c r="G70" s="53">
        <f>SUM(F70*(5+1)*D70)</f>
        <v>0</v>
      </c>
    </row>
    <row r="71" spans="2:7" ht="24" customHeight="1" x14ac:dyDescent="0.25">
      <c r="B71" s="26">
        <f t="shared" si="8"/>
        <v>56</v>
      </c>
      <c r="C71" s="32" t="s">
        <v>175</v>
      </c>
      <c r="D71" s="49">
        <v>1</v>
      </c>
      <c r="E71" s="36">
        <v>0.62569444444444444</v>
      </c>
      <c r="F71" s="50"/>
      <c r="G71" s="53">
        <f>SUM(F71*(15+1)*D71)</f>
        <v>0</v>
      </c>
    </row>
    <row r="72" spans="2:7" ht="24" customHeight="1" x14ac:dyDescent="0.25">
      <c r="B72" s="26">
        <f t="shared" si="8"/>
        <v>57</v>
      </c>
      <c r="C72" s="32" t="s">
        <v>176</v>
      </c>
      <c r="D72" s="49">
        <v>1</v>
      </c>
      <c r="E72" s="36">
        <v>0.20902777777777778</v>
      </c>
      <c r="F72" s="50"/>
      <c r="G72" s="53">
        <f>SUM(F72*(5+1)*D72)</f>
        <v>0</v>
      </c>
    </row>
    <row r="73" spans="2:7" ht="24" customHeight="1" x14ac:dyDescent="0.25">
      <c r="B73" s="26">
        <f t="shared" si="8"/>
        <v>58</v>
      </c>
      <c r="C73" s="32" t="s">
        <v>177</v>
      </c>
      <c r="D73" s="49">
        <v>1</v>
      </c>
      <c r="E73" s="36">
        <v>4.2361111111111113E-2</v>
      </c>
      <c r="F73" s="50"/>
      <c r="G73" s="53">
        <f>SUM(F73*(1+1)*D73)</f>
        <v>0</v>
      </c>
    </row>
    <row r="74" spans="2:7" ht="24" customHeight="1" x14ac:dyDescent="0.25">
      <c r="B74" s="128" t="s">
        <v>185</v>
      </c>
      <c r="C74" s="130"/>
      <c r="D74" s="130"/>
      <c r="E74" s="130"/>
      <c r="F74" s="130"/>
      <c r="G74" s="131"/>
    </row>
    <row r="75" spans="2:7" ht="24" customHeight="1" x14ac:dyDescent="0.25">
      <c r="B75" s="26">
        <f>B73+1</f>
        <v>59</v>
      </c>
      <c r="C75" s="32" t="s">
        <v>178</v>
      </c>
      <c r="D75" s="49">
        <v>1</v>
      </c>
      <c r="E75" s="36">
        <v>0.62569444444444444</v>
      </c>
      <c r="F75" s="50"/>
      <c r="G75" s="53">
        <f>SUM(F75*(15+1)*D75)</f>
        <v>0</v>
      </c>
    </row>
    <row r="76" spans="2:7" ht="24" customHeight="1" x14ac:dyDescent="0.25">
      <c r="B76" s="26">
        <f t="shared" si="8"/>
        <v>60</v>
      </c>
      <c r="C76" s="32" t="s">
        <v>179</v>
      </c>
      <c r="D76" s="49">
        <v>1</v>
      </c>
      <c r="E76" s="36">
        <v>0.62569444444444444</v>
      </c>
      <c r="F76" s="50"/>
      <c r="G76" s="53">
        <f t="shared" ref="G76:G81" si="9">SUM(F76*(15+1)*D76)</f>
        <v>0</v>
      </c>
    </row>
    <row r="77" spans="2:7" ht="24" customHeight="1" x14ac:dyDescent="0.25">
      <c r="B77" s="26">
        <f t="shared" si="8"/>
        <v>61</v>
      </c>
      <c r="C77" s="32" t="s">
        <v>180</v>
      </c>
      <c r="D77" s="49">
        <v>1</v>
      </c>
      <c r="E77" s="36">
        <v>0.62569444444444444</v>
      </c>
      <c r="F77" s="50"/>
      <c r="G77" s="53">
        <f t="shared" si="9"/>
        <v>0</v>
      </c>
    </row>
    <row r="78" spans="2:7" ht="24" customHeight="1" x14ac:dyDescent="0.25">
      <c r="B78" s="26">
        <f t="shared" si="8"/>
        <v>62</v>
      </c>
      <c r="C78" s="32" t="s">
        <v>181</v>
      </c>
      <c r="D78" s="49">
        <v>1</v>
      </c>
      <c r="E78" s="36">
        <v>0.62569444444444444</v>
      </c>
      <c r="F78" s="50"/>
      <c r="G78" s="53">
        <f t="shared" si="9"/>
        <v>0</v>
      </c>
    </row>
    <row r="79" spans="2:7" ht="24" customHeight="1" x14ac:dyDescent="0.25">
      <c r="B79" s="26">
        <f t="shared" si="8"/>
        <v>63</v>
      </c>
      <c r="C79" s="32" t="s">
        <v>182</v>
      </c>
      <c r="D79" s="49">
        <v>1</v>
      </c>
      <c r="E79" s="36">
        <v>0.62569444444444444</v>
      </c>
      <c r="F79" s="50"/>
      <c r="G79" s="53">
        <f t="shared" si="9"/>
        <v>0</v>
      </c>
    </row>
    <row r="80" spans="2:7" ht="24" customHeight="1" x14ac:dyDescent="0.25">
      <c r="B80" s="26">
        <f t="shared" si="8"/>
        <v>64</v>
      </c>
      <c r="C80" s="32" t="s">
        <v>183</v>
      </c>
      <c r="D80" s="49">
        <v>1</v>
      </c>
      <c r="E80" s="36">
        <v>0.62569444444444444</v>
      </c>
      <c r="F80" s="50"/>
      <c r="G80" s="53">
        <f t="shared" si="9"/>
        <v>0</v>
      </c>
    </row>
    <row r="81" spans="2:7" ht="24" customHeight="1" x14ac:dyDescent="0.25">
      <c r="B81" s="26">
        <f t="shared" si="8"/>
        <v>65</v>
      </c>
      <c r="C81" s="32" t="s">
        <v>184</v>
      </c>
      <c r="D81" s="49">
        <v>1</v>
      </c>
      <c r="E81" s="36">
        <v>0.62569444444444444</v>
      </c>
      <c r="F81" s="50"/>
      <c r="G81" s="53">
        <f t="shared" si="9"/>
        <v>0</v>
      </c>
    </row>
    <row r="82" spans="2:7" ht="24" customHeight="1" x14ac:dyDescent="0.25">
      <c r="B82" s="128" t="s">
        <v>186</v>
      </c>
      <c r="C82" s="130"/>
      <c r="D82" s="130"/>
      <c r="E82" s="130"/>
      <c r="F82" s="130"/>
      <c r="G82" s="131">
        <f t="shared" ref="G82:G143" si="10">E82*F82</f>
        <v>0</v>
      </c>
    </row>
    <row r="83" spans="2:7" ht="24" customHeight="1" x14ac:dyDescent="0.25">
      <c r="B83" s="26">
        <f>B81+1</f>
        <v>66</v>
      </c>
      <c r="C83" s="32" t="s">
        <v>187</v>
      </c>
      <c r="D83" s="49">
        <v>1</v>
      </c>
      <c r="E83" s="36">
        <v>0.20902777777777778</v>
      </c>
      <c r="F83" s="50"/>
      <c r="G83" s="53">
        <f>SUM(F83*(5+1)*D83)</f>
        <v>0</v>
      </c>
    </row>
    <row r="84" spans="2:7" ht="24" customHeight="1" x14ac:dyDescent="0.25">
      <c r="B84" s="26">
        <f t="shared" si="8"/>
        <v>67</v>
      </c>
      <c r="C84" s="32" t="s">
        <v>188</v>
      </c>
      <c r="D84" s="49">
        <v>1</v>
      </c>
      <c r="E84" s="36">
        <v>0.20902777777777778</v>
      </c>
      <c r="F84" s="50"/>
      <c r="G84" s="53">
        <f>SUM(F84*(5+1)*D84)</f>
        <v>0</v>
      </c>
    </row>
    <row r="85" spans="2:7" ht="24" customHeight="1" x14ac:dyDescent="0.25">
      <c r="B85" s="26">
        <f t="shared" si="8"/>
        <v>68</v>
      </c>
      <c r="C85" s="32" t="s">
        <v>189</v>
      </c>
      <c r="D85" s="49">
        <v>1</v>
      </c>
      <c r="E85" s="36">
        <v>0.12569444444444444</v>
      </c>
      <c r="F85" s="50"/>
      <c r="G85" s="53">
        <f>SUM(F85*(3+1)*D85)</f>
        <v>0</v>
      </c>
    </row>
    <row r="86" spans="2:7" ht="24" customHeight="1" x14ac:dyDescent="0.25">
      <c r="B86" s="26">
        <f t="shared" si="8"/>
        <v>69</v>
      </c>
      <c r="C86" s="32" t="s">
        <v>190</v>
      </c>
      <c r="D86" s="49">
        <v>1</v>
      </c>
      <c r="E86" s="36">
        <v>0.20902777777777778</v>
      </c>
      <c r="F86" s="50"/>
      <c r="G86" s="53">
        <f>SUM(F86*(5+1)*D86)</f>
        <v>0</v>
      </c>
    </row>
    <row r="87" spans="2:7" ht="24" customHeight="1" x14ac:dyDescent="0.25">
      <c r="B87" s="26">
        <f t="shared" si="8"/>
        <v>70</v>
      </c>
      <c r="C87" s="32" t="s">
        <v>191</v>
      </c>
      <c r="D87" s="49">
        <v>1</v>
      </c>
      <c r="E87" s="36">
        <v>0.20902777777777778</v>
      </c>
      <c r="F87" s="50"/>
      <c r="G87" s="53">
        <f t="shared" ref="G87:G101" si="11">SUM(F87*(5+1)*D87)</f>
        <v>0</v>
      </c>
    </row>
    <row r="88" spans="2:7" ht="24" customHeight="1" x14ac:dyDescent="0.25">
      <c r="B88" s="26">
        <f t="shared" si="8"/>
        <v>71</v>
      </c>
      <c r="C88" s="32" t="s">
        <v>192</v>
      </c>
      <c r="D88" s="49">
        <v>1</v>
      </c>
      <c r="E88" s="36">
        <v>0.20902777777777778</v>
      </c>
      <c r="F88" s="50"/>
      <c r="G88" s="53">
        <f t="shared" si="11"/>
        <v>0</v>
      </c>
    </row>
    <row r="89" spans="2:7" ht="24" customHeight="1" x14ac:dyDescent="0.25">
      <c r="B89" s="26">
        <f t="shared" si="8"/>
        <v>72</v>
      </c>
      <c r="C89" s="32" t="s">
        <v>193</v>
      </c>
      <c r="D89" s="49">
        <v>1</v>
      </c>
      <c r="E89" s="36">
        <v>0.20902777777777778</v>
      </c>
      <c r="F89" s="50"/>
      <c r="G89" s="53">
        <f t="shared" si="11"/>
        <v>0</v>
      </c>
    </row>
    <row r="90" spans="2:7" ht="24" customHeight="1" x14ac:dyDescent="0.25">
      <c r="B90" s="26">
        <f t="shared" si="8"/>
        <v>73</v>
      </c>
      <c r="C90" s="32" t="s">
        <v>194</v>
      </c>
      <c r="D90" s="49">
        <v>1</v>
      </c>
      <c r="E90" s="36">
        <v>0.20902777777777778</v>
      </c>
      <c r="F90" s="50"/>
      <c r="G90" s="53">
        <f t="shared" si="11"/>
        <v>0</v>
      </c>
    </row>
    <row r="91" spans="2:7" ht="24" customHeight="1" x14ac:dyDescent="0.25">
      <c r="B91" s="26">
        <f t="shared" si="8"/>
        <v>74</v>
      </c>
      <c r="C91" s="32" t="s">
        <v>195</v>
      </c>
      <c r="D91" s="49">
        <v>1</v>
      </c>
      <c r="E91" s="36">
        <v>0.20902777777777778</v>
      </c>
      <c r="F91" s="50"/>
      <c r="G91" s="53">
        <f t="shared" si="11"/>
        <v>0</v>
      </c>
    </row>
    <row r="92" spans="2:7" ht="24" customHeight="1" x14ac:dyDescent="0.25">
      <c r="B92" s="26">
        <f t="shared" si="8"/>
        <v>75</v>
      </c>
      <c r="C92" s="32" t="s">
        <v>196</v>
      </c>
      <c r="D92" s="49">
        <v>1</v>
      </c>
      <c r="E92" s="36">
        <v>0.20902777777777778</v>
      </c>
      <c r="F92" s="50"/>
      <c r="G92" s="53">
        <f t="shared" si="11"/>
        <v>0</v>
      </c>
    </row>
    <row r="93" spans="2:7" ht="24" customHeight="1" x14ac:dyDescent="0.25">
      <c r="B93" s="26">
        <f t="shared" si="8"/>
        <v>76</v>
      </c>
      <c r="C93" s="32" t="s">
        <v>197</v>
      </c>
      <c r="D93" s="49">
        <v>1</v>
      </c>
      <c r="E93" s="36">
        <v>0.20902777777777778</v>
      </c>
      <c r="F93" s="50"/>
      <c r="G93" s="53">
        <f t="shared" si="11"/>
        <v>0</v>
      </c>
    </row>
    <row r="94" spans="2:7" ht="24" customHeight="1" x14ac:dyDescent="0.25">
      <c r="B94" s="26">
        <f t="shared" si="8"/>
        <v>77</v>
      </c>
      <c r="C94" s="32" t="s">
        <v>198</v>
      </c>
      <c r="D94" s="49">
        <v>1</v>
      </c>
      <c r="E94" s="36">
        <v>0.20902777777777778</v>
      </c>
      <c r="F94" s="50"/>
      <c r="G94" s="53">
        <f t="shared" si="11"/>
        <v>0</v>
      </c>
    </row>
    <row r="95" spans="2:7" ht="24" customHeight="1" x14ac:dyDescent="0.25">
      <c r="B95" s="26">
        <f t="shared" si="8"/>
        <v>78</v>
      </c>
      <c r="C95" s="32" t="s">
        <v>199</v>
      </c>
      <c r="D95" s="49">
        <v>1</v>
      </c>
      <c r="E95" s="36">
        <v>0.20902777777777778</v>
      </c>
      <c r="F95" s="50"/>
      <c r="G95" s="53">
        <f t="shared" si="11"/>
        <v>0</v>
      </c>
    </row>
    <row r="96" spans="2:7" ht="24" customHeight="1" x14ac:dyDescent="0.25">
      <c r="B96" s="26">
        <f t="shared" si="8"/>
        <v>79</v>
      </c>
      <c r="C96" s="32" t="s">
        <v>200</v>
      </c>
      <c r="D96" s="49">
        <v>1</v>
      </c>
      <c r="E96" s="36">
        <v>0.20902777777777778</v>
      </c>
      <c r="F96" s="50"/>
      <c r="G96" s="53">
        <f t="shared" si="11"/>
        <v>0</v>
      </c>
    </row>
    <row r="97" spans="2:7" ht="24" customHeight="1" x14ac:dyDescent="0.25">
      <c r="B97" s="26">
        <f t="shared" si="8"/>
        <v>80</v>
      </c>
      <c r="C97" s="32" t="s">
        <v>201</v>
      </c>
      <c r="D97" s="49">
        <v>1</v>
      </c>
      <c r="E97" s="36">
        <v>0.20902777777777778</v>
      </c>
      <c r="F97" s="50"/>
      <c r="G97" s="53">
        <f t="shared" si="11"/>
        <v>0</v>
      </c>
    </row>
    <row r="98" spans="2:7" ht="24" customHeight="1" x14ac:dyDescent="0.25">
      <c r="B98" s="26">
        <f t="shared" si="8"/>
        <v>81</v>
      </c>
      <c r="C98" s="32" t="s">
        <v>202</v>
      </c>
      <c r="D98" s="49">
        <v>1</v>
      </c>
      <c r="E98" s="36">
        <v>0.20902777777777778</v>
      </c>
      <c r="F98" s="50"/>
      <c r="G98" s="53">
        <f t="shared" si="11"/>
        <v>0</v>
      </c>
    </row>
    <row r="99" spans="2:7" ht="24" customHeight="1" x14ac:dyDescent="0.25">
      <c r="B99" s="26">
        <f t="shared" si="8"/>
        <v>82</v>
      </c>
      <c r="C99" s="32" t="s">
        <v>203</v>
      </c>
      <c r="D99" s="49">
        <v>1</v>
      </c>
      <c r="E99" s="36">
        <v>0.20902777777777778</v>
      </c>
      <c r="F99" s="50"/>
      <c r="G99" s="53">
        <f t="shared" si="11"/>
        <v>0</v>
      </c>
    </row>
    <row r="100" spans="2:7" ht="24" customHeight="1" x14ac:dyDescent="0.25">
      <c r="B100" s="26">
        <f t="shared" si="8"/>
        <v>83</v>
      </c>
      <c r="C100" s="32" t="s">
        <v>204</v>
      </c>
      <c r="D100" s="49">
        <v>1</v>
      </c>
      <c r="E100" s="36">
        <v>0.20902777777777778</v>
      </c>
      <c r="F100" s="50"/>
      <c r="G100" s="53">
        <f t="shared" si="11"/>
        <v>0</v>
      </c>
    </row>
    <row r="101" spans="2:7" ht="24" customHeight="1" x14ac:dyDescent="0.25">
      <c r="B101" s="26">
        <f t="shared" si="8"/>
        <v>84</v>
      </c>
      <c r="C101" s="32" t="s">
        <v>205</v>
      </c>
      <c r="D101" s="49">
        <v>1</v>
      </c>
      <c r="E101" s="36">
        <v>0.20902777777777778</v>
      </c>
      <c r="F101" s="50"/>
      <c r="G101" s="53">
        <f t="shared" si="11"/>
        <v>0</v>
      </c>
    </row>
    <row r="102" spans="2:7" ht="24" customHeight="1" x14ac:dyDescent="0.25">
      <c r="B102" s="26">
        <f t="shared" si="8"/>
        <v>85</v>
      </c>
      <c r="C102" s="32" t="s">
        <v>206</v>
      </c>
      <c r="D102" s="49">
        <v>1</v>
      </c>
      <c r="E102" s="36">
        <v>0.41736111111111113</v>
      </c>
      <c r="F102" s="50"/>
      <c r="G102" s="53">
        <f>SUM(F102*(10+1)*D102)</f>
        <v>0</v>
      </c>
    </row>
    <row r="103" spans="2:7" ht="24" customHeight="1" x14ac:dyDescent="0.25">
      <c r="B103" s="26">
        <f t="shared" si="8"/>
        <v>86</v>
      </c>
      <c r="C103" s="32" t="s">
        <v>207</v>
      </c>
      <c r="D103" s="49">
        <v>1</v>
      </c>
      <c r="E103" s="36">
        <v>0.41736111111111113</v>
      </c>
      <c r="F103" s="50"/>
      <c r="G103" s="53">
        <f t="shared" ref="G103:G105" si="12">SUM(F103*(10+1)*D103)</f>
        <v>0</v>
      </c>
    </row>
    <row r="104" spans="2:7" ht="24" customHeight="1" x14ac:dyDescent="0.25">
      <c r="B104" s="26">
        <f t="shared" si="8"/>
        <v>87</v>
      </c>
      <c r="C104" s="32" t="s">
        <v>208</v>
      </c>
      <c r="D104" s="49">
        <v>1</v>
      </c>
      <c r="E104" s="36">
        <v>0.41736111111111113</v>
      </c>
      <c r="F104" s="50"/>
      <c r="G104" s="53">
        <f t="shared" si="12"/>
        <v>0</v>
      </c>
    </row>
    <row r="105" spans="2:7" ht="24" customHeight="1" x14ac:dyDescent="0.25">
      <c r="B105" s="26">
        <f t="shared" si="8"/>
        <v>88</v>
      </c>
      <c r="C105" s="32" t="s">
        <v>209</v>
      </c>
      <c r="D105" s="49">
        <v>1</v>
      </c>
      <c r="E105" s="36">
        <v>0.41736111111111113</v>
      </c>
      <c r="F105" s="50"/>
      <c r="G105" s="53">
        <f t="shared" si="12"/>
        <v>0</v>
      </c>
    </row>
    <row r="106" spans="2:7" ht="24" customHeight="1" x14ac:dyDescent="0.25">
      <c r="B106" s="26">
        <f t="shared" si="8"/>
        <v>89</v>
      </c>
      <c r="C106" s="32" t="s">
        <v>210</v>
      </c>
      <c r="D106" s="49">
        <v>1</v>
      </c>
      <c r="E106" s="36">
        <v>0.20902777777777778</v>
      </c>
      <c r="F106" s="50"/>
      <c r="G106" s="53">
        <f>SUM(F106*(5+1)*D106)</f>
        <v>0</v>
      </c>
    </row>
    <row r="107" spans="2:7" ht="24" customHeight="1" x14ac:dyDescent="0.25">
      <c r="B107" s="26">
        <f t="shared" si="8"/>
        <v>90</v>
      </c>
      <c r="C107" s="32" t="s">
        <v>211</v>
      </c>
      <c r="D107" s="49">
        <v>1</v>
      </c>
      <c r="E107" s="36">
        <v>0.20902777777777778</v>
      </c>
      <c r="F107" s="50"/>
      <c r="G107" s="53">
        <f t="shared" ref="G107:G120" si="13">SUM(F107*(5+1)*D107)</f>
        <v>0</v>
      </c>
    </row>
    <row r="108" spans="2:7" ht="24" customHeight="1" x14ac:dyDescent="0.25">
      <c r="B108" s="26">
        <f t="shared" si="8"/>
        <v>91</v>
      </c>
      <c r="C108" s="32" t="s">
        <v>212</v>
      </c>
      <c r="D108" s="49">
        <v>1</v>
      </c>
      <c r="E108" s="36">
        <v>0.20902777777777778</v>
      </c>
      <c r="F108" s="50"/>
      <c r="G108" s="53">
        <f t="shared" si="13"/>
        <v>0</v>
      </c>
    </row>
    <row r="109" spans="2:7" ht="24" customHeight="1" x14ac:dyDescent="0.25">
      <c r="B109" s="26">
        <f t="shared" si="8"/>
        <v>92</v>
      </c>
      <c r="C109" s="32" t="s">
        <v>213</v>
      </c>
      <c r="D109" s="49">
        <v>1</v>
      </c>
      <c r="E109" s="36">
        <v>0.20902777777777778</v>
      </c>
      <c r="F109" s="50"/>
      <c r="G109" s="53">
        <f t="shared" si="13"/>
        <v>0</v>
      </c>
    </row>
    <row r="110" spans="2:7" ht="24" customHeight="1" x14ac:dyDescent="0.25">
      <c r="B110" s="26">
        <f t="shared" si="8"/>
        <v>93</v>
      </c>
      <c r="C110" s="32" t="s">
        <v>214</v>
      </c>
      <c r="D110" s="49">
        <v>1</v>
      </c>
      <c r="E110" s="36">
        <v>0.20902777777777778</v>
      </c>
      <c r="F110" s="50"/>
      <c r="G110" s="53">
        <f t="shared" si="13"/>
        <v>0</v>
      </c>
    </row>
    <row r="111" spans="2:7" ht="24" customHeight="1" x14ac:dyDescent="0.25">
      <c r="B111" s="26">
        <f t="shared" si="8"/>
        <v>94</v>
      </c>
      <c r="C111" s="32" t="s">
        <v>215</v>
      </c>
      <c r="D111" s="49">
        <v>1</v>
      </c>
      <c r="E111" s="36">
        <v>0.20902777777777778</v>
      </c>
      <c r="F111" s="50"/>
      <c r="G111" s="53">
        <f t="shared" si="13"/>
        <v>0</v>
      </c>
    </row>
    <row r="112" spans="2:7" ht="24" customHeight="1" x14ac:dyDescent="0.25">
      <c r="B112" s="26">
        <f t="shared" si="8"/>
        <v>95</v>
      </c>
      <c r="C112" s="32" t="s">
        <v>216</v>
      </c>
      <c r="D112" s="49">
        <v>1</v>
      </c>
      <c r="E112" s="36">
        <v>0.20902777777777778</v>
      </c>
      <c r="F112" s="50"/>
      <c r="G112" s="53">
        <f t="shared" si="13"/>
        <v>0</v>
      </c>
    </row>
    <row r="113" spans="2:7" ht="24" customHeight="1" x14ac:dyDescent="0.25">
      <c r="B113" s="26">
        <f t="shared" si="8"/>
        <v>96</v>
      </c>
      <c r="C113" s="32" t="s">
        <v>217</v>
      </c>
      <c r="D113" s="49">
        <v>1</v>
      </c>
      <c r="E113" s="36">
        <v>0.20902777777777778</v>
      </c>
      <c r="F113" s="50"/>
      <c r="G113" s="53">
        <f t="shared" si="13"/>
        <v>0</v>
      </c>
    </row>
    <row r="114" spans="2:7" ht="24" customHeight="1" x14ac:dyDescent="0.25">
      <c r="B114" s="26">
        <f t="shared" si="8"/>
        <v>97</v>
      </c>
      <c r="C114" s="32" t="s">
        <v>218</v>
      </c>
      <c r="D114" s="49">
        <v>1</v>
      </c>
      <c r="E114" s="36">
        <v>0.20902777777777778</v>
      </c>
      <c r="F114" s="50"/>
      <c r="G114" s="53">
        <f t="shared" si="13"/>
        <v>0</v>
      </c>
    </row>
    <row r="115" spans="2:7" ht="24" customHeight="1" x14ac:dyDescent="0.25">
      <c r="B115" s="26">
        <f t="shared" si="8"/>
        <v>98</v>
      </c>
      <c r="C115" s="32" t="s">
        <v>219</v>
      </c>
      <c r="D115" s="49">
        <v>1</v>
      </c>
      <c r="E115" s="36">
        <v>0.20902777777777778</v>
      </c>
      <c r="F115" s="50"/>
      <c r="G115" s="53">
        <f t="shared" si="13"/>
        <v>0</v>
      </c>
    </row>
    <row r="116" spans="2:7" ht="24" customHeight="1" x14ac:dyDescent="0.25">
      <c r="B116" s="26">
        <f t="shared" si="8"/>
        <v>99</v>
      </c>
      <c r="C116" s="32" t="s">
        <v>220</v>
      </c>
      <c r="D116" s="49">
        <v>1</v>
      </c>
      <c r="E116" s="36">
        <v>0.20902777777777778</v>
      </c>
      <c r="F116" s="50"/>
      <c r="G116" s="53">
        <f t="shared" si="13"/>
        <v>0</v>
      </c>
    </row>
    <row r="117" spans="2:7" ht="24" customHeight="1" x14ac:dyDescent="0.25">
      <c r="B117" s="26">
        <f t="shared" si="8"/>
        <v>100</v>
      </c>
      <c r="C117" s="32" t="s">
        <v>221</v>
      </c>
      <c r="D117" s="49">
        <v>1</v>
      </c>
      <c r="E117" s="36">
        <v>0.20902777777777778</v>
      </c>
      <c r="F117" s="50"/>
      <c r="G117" s="53">
        <f t="shared" si="13"/>
        <v>0</v>
      </c>
    </row>
    <row r="118" spans="2:7" ht="24" customHeight="1" x14ac:dyDescent="0.25">
      <c r="B118" s="26">
        <f t="shared" si="8"/>
        <v>101</v>
      </c>
      <c r="C118" s="32" t="s">
        <v>222</v>
      </c>
      <c r="D118" s="49">
        <v>1</v>
      </c>
      <c r="E118" s="36">
        <v>0.20902777777777778</v>
      </c>
      <c r="F118" s="50"/>
      <c r="G118" s="53">
        <f t="shared" si="13"/>
        <v>0</v>
      </c>
    </row>
    <row r="119" spans="2:7" ht="24" customHeight="1" x14ac:dyDescent="0.25">
      <c r="B119" s="26">
        <f t="shared" si="8"/>
        <v>102</v>
      </c>
      <c r="C119" s="32" t="s">
        <v>223</v>
      </c>
      <c r="D119" s="49">
        <v>1</v>
      </c>
      <c r="E119" s="36">
        <v>0.20902777777777778</v>
      </c>
      <c r="F119" s="50"/>
      <c r="G119" s="53">
        <f t="shared" si="13"/>
        <v>0</v>
      </c>
    </row>
    <row r="120" spans="2:7" ht="24" customHeight="1" x14ac:dyDescent="0.25">
      <c r="B120" s="26">
        <f t="shared" si="8"/>
        <v>103</v>
      </c>
      <c r="C120" s="32" t="s">
        <v>224</v>
      </c>
      <c r="D120" s="49">
        <v>1</v>
      </c>
      <c r="E120" s="36">
        <v>0.20902777777777778</v>
      </c>
      <c r="F120" s="50"/>
      <c r="G120" s="53">
        <f t="shared" si="13"/>
        <v>0</v>
      </c>
    </row>
    <row r="121" spans="2:7" ht="24" customHeight="1" x14ac:dyDescent="0.25">
      <c r="B121" s="128" t="s">
        <v>225</v>
      </c>
      <c r="C121" s="130"/>
      <c r="D121" s="130"/>
      <c r="E121" s="130"/>
      <c r="F121" s="130"/>
      <c r="G121" s="131">
        <f t="shared" si="10"/>
        <v>0</v>
      </c>
    </row>
    <row r="122" spans="2:7" ht="24" customHeight="1" x14ac:dyDescent="0.25">
      <c r="B122" s="26">
        <f>B120+1</f>
        <v>104</v>
      </c>
      <c r="C122" s="32" t="s">
        <v>226</v>
      </c>
      <c r="D122" s="49">
        <v>1</v>
      </c>
      <c r="E122" s="36">
        <v>8.4027777777777785E-2</v>
      </c>
      <c r="F122" s="50"/>
      <c r="G122" s="53">
        <f>SUM(F122*(2+1)*D122)</f>
        <v>0</v>
      </c>
    </row>
    <row r="123" spans="2:7" ht="24" customHeight="1" x14ac:dyDescent="0.25">
      <c r="B123" s="26">
        <f t="shared" si="8"/>
        <v>105</v>
      </c>
      <c r="C123" s="32" t="s">
        <v>227</v>
      </c>
      <c r="D123" s="49">
        <v>1</v>
      </c>
      <c r="E123" s="36">
        <v>8.4027777777777785E-2</v>
      </c>
      <c r="F123" s="50"/>
      <c r="G123" s="53">
        <f t="shared" ref="G123:G130" si="14">SUM(F123*(2+1)*D123)</f>
        <v>0</v>
      </c>
    </row>
    <row r="124" spans="2:7" ht="24" customHeight="1" x14ac:dyDescent="0.25">
      <c r="B124" s="26">
        <f t="shared" si="8"/>
        <v>106</v>
      </c>
      <c r="C124" s="32" t="s">
        <v>228</v>
      </c>
      <c r="D124" s="49">
        <v>1</v>
      </c>
      <c r="E124" s="36">
        <v>8.4027777777777785E-2</v>
      </c>
      <c r="F124" s="50"/>
      <c r="G124" s="53">
        <f t="shared" si="14"/>
        <v>0</v>
      </c>
    </row>
    <row r="125" spans="2:7" ht="24" customHeight="1" x14ac:dyDescent="0.25">
      <c r="B125" s="26">
        <f t="shared" si="8"/>
        <v>107</v>
      </c>
      <c r="C125" s="32" t="s">
        <v>229</v>
      </c>
      <c r="D125" s="49">
        <v>1</v>
      </c>
      <c r="E125" s="36">
        <v>8.4027777777777785E-2</v>
      </c>
      <c r="F125" s="50"/>
      <c r="G125" s="53">
        <f t="shared" si="14"/>
        <v>0</v>
      </c>
    </row>
    <row r="126" spans="2:7" ht="24" customHeight="1" x14ac:dyDescent="0.25">
      <c r="B126" s="26">
        <f t="shared" si="8"/>
        <v>108</v>
      </c>
      <c r="C126" s="32" t="s">
        <v>230</v>
      </c>
      <c r="D126" s="49">
        <v>1</v>
      </c>
      <c r="E126" s="36">
        <v>8.4027777777777785E-2</v>
      </c>
      <c r="F126" s="50"/>
      <c r="G126" s="53">
        <f t="shared" si="14"/>
        <v>0</v>
      </c>
    </row>
    <row r="127" spans="2:7" ht="24" customHeight="1" x14ac:dyDescent="0.25">
      <c r="B127" s="26">
        <f t="shared" si="8"/>
        <v>109</v>
      </c>
      <c r="C127" s="32" t="s">
        <v>231</v>
      </c>
      <c r="D127" s="49">
        <v>1</v>
      </c>
      <c r="E127" s="36">
        <v>8.4027777777777785E-2</v>
      </c>
      <c r="F127" s="50"/>
      <c r="G127" s="53">
        <f t="shared" si="14"/>
        <v>0</v>
      </c>
    </row>
    <row r="128" spans="2:7" ht="24" customHeight="1" x14ac:dyDescent="0.25">
      <c r="B128" s="26">
        <f t="shared" ref="B128:B184" si="15">B127+1</f>
        <v>110</v>
      </c>
      <c r="C128" s="32" t="s">
        <v>232</v>
      </c>
      <c r="D128" s="49">
        <v>1</v>
      </c>
      <c r="E128" s="36">
        <v>8.4027777777777785E-2</v>
      </c>
      <c r="F128" s="50"/>
      <c r="G128" s="53">
        <f t="shared" si="14"/>
        <v>0</v>
      </c>
    </row>
    <row r="129" spans="2:7" ht="24" customHeight="1" x14ac:dyDescent="0.25">
      <c r="B129" s="26">
        <f t="shared" si="15"/>
        <v>111</v>
      </c>
      <c r="C129" s="32" t="s">
        <v>233</v>
      </c>
      <c r="D129" s="49">
        <v>1</v>
      </c>
      <c r="E129" s="36">
        <v>8.4027777777777785E-2</v>
      </c>
      <c r="F129" s="50"/>
      <c r="G129" s="53">
        <f t="shared" si="14"/>
        <v>0</v>
      </c>
    </row>
    <row r="130" spans="2:7" ht="24" customHeight="1" x14ac:dyDescent="0.25">
      <c r="B130" s="26">
        <f t="shared" si="15"/>
        <v>112</v>
      </c>
      <c r="C130" s="32" t="s">
        <v>234</v>
      </c>
      <c r="D130" s="49">
        <v>1</v>
      </c>
      <c r="E130" s="36">
        <v>8.4027777777777785E-2</v>
      </c>
      <c r="F130" s="50"/>
      <c r="G130" s="53">
        <f t="shared" si="14"/>
        <v>0</v>
      </c>
    </row>
    <row r="131" spans="2:7" ht="24" customHeight="1" x14ac:dyDescent="0.25">
      <c r="B131" s="128" t="s">
        <v>235</v>
      </c>
      <c r="C131" s="130"/>
      <c r="D131" s="130"/>
      <c r="E131" s="130"/>
      <c r="F131" s="130"/>
      <c r="G131" s="131">
        <f t="shared" ref="G131" si="16">E131*F131</f>
        <v>0</v>
      </c>
    </row>
    <row r="132" spans="2:7" ht="24" customHeight="1" x14ac:dyDescent="0.25">
      <c r="B132" s="26">
        <f>B130+1</f>
        <v>113</v>
      </c>
      <c r="C132" s="32" t="s">
        <v>236</v>
      </c>
      <c r="D132" s="49">
        <v>1</v>
      </c>
      <c r="E132" s="36">
        <v>0.62569444444444444</v>
      </c>
      <c r="F132" s="50"/>
      <c r="G132" s="53">
        <f>SUM(F132*(15+1)*D132)</f>
        <v>0</v>
      </c>
    </row>
    <row r="133" spans="2:7" ht="24" customHeight="1" x14ac:dyDescent="0.25">
      <c r="B133" s="26">
        <f t="shared" si="15"/>
        <v>114</v>
      </c>
      <c r="C133" s="32" t="s">
        <v>237</v>
      </c>
      <c r="D133" s="49">
        <v>1</v>
      </c>
      <c r="E133" s="36">
        <v>0.62569444444444444</v>
      </c>
      <c r="F133" s="50"/>
      <c r="G133" s="53">
        <f t="shared" ref="G133:G156" si="17">SUM(F133*(15+1)*D133)</f>
        <v>0</v>
      </c>
    </row>
    <row r="134" spans="2:7" ht="24" customHeight="1" x14ac:dyDescent="0.25">
      <c r="B134" s="26">
        <f t="shared" si="15"/>
        <v>115</v>
      </c>
      <c r="C134" s="32" t="s">
        <v>238</v>
      </c>
      <c r="D134" s="49">
        <v>1</v>
      </c>
      <c r="E134" s="36">
        <v>0.62569444444444444</v>
      </c>
      <c r="F134" s="50"/>
      <c r="G134" s="53">
        <f t="shared" si="17"/>
        <v>0</v>
      </c>
    </row>
    <row r="135" spans="2:7" ht="24" customHeight="1" x14ac:dyDescent="0.25">
      <c r="B135" s="26">
        <f t="shared" si="15"/>
        <v>116</v>
      </c>
      <c r="C135" s="32" t="s">
        <v>239</v>
      </c>
      <c r="D135" s="49">
        <v>1</v>
      </c>
      <c r="E135" s="36">
        <v>0.62569444444444444</v>
      </c>
      <c r="F135" s="50"/>
      <c r="G135" s="53">
        <f t="shared" si="17"/>
        <v>0</v>
      </c>
    </row>
    <row r="136" spans="2:7" ht="24" customHeight="1" x14ac:dyDescent="0.25">
      <c r="B136" s="26">
        <f t="shared" si="15"/>
        <v>117</v>
      </c>
      <c r="C136" s="32" t="s">
        <v>240</v>
      </c>
      <c r="D136" s="49">
        <v>1</v>
      </c>
      <c r="E136" s="36">
        <v>0.62569444444444444</v>
      </c>
      <c r="F136" s="50"/>
      <c r="G136" s="53">
        <f t="shared" si="17"/>
        <v>0</v>
      </c>
    </row>
    <row r="137" spans="2:7" ht="24" customHeight="1" x14ac:dyDescent="0.25">
      <c r="B137" s="26">
        <f t="shared" si="15"/>
        <v>118</v>
      </c>
      <c r="C137" s="32" t="s">
        <v>241</v>
      </c>
      <c r="D137" s="49">
        <v>1</v>
      </c>
      <c r="E137" s="36">
        <v>0.62569444444444444</v>
      </c>
      <c r="F137" s="50"/>
      <c r="G137" s="53">
        <f t="shared" si="17"/>
        <v>0</v>
      </c>
    </row>
    <row r="138" spans="2:7" ht="24" customHeight="1" x14ac:dyDescent="0.25">
      <c r="B138" s="26">
        <f t="shared" si="15"/>
        <v>119</v>
      </c>
      <c r="C138" s="32" t="s">
        <v>242</v>
      </c>
      <c r="D138" s="49">
        <v>1</v>
      </c>
      <c r="E138" s="36">
        <v>0.62569444444444444</v>
      </c>
      <c r="F138" s="50"/>
      <c r="G138" s="53">
        <f t="shared" si="17"/>
        <v>0</v>
      </c>
    </row>
    <row r="139" spans="2:7" ht="24" customHeight="1" x14ac:dyDescent="0.25">
      <c r="B139" s="26">
        <f t="shared" si="15"/>
        <v>120</v>
      </c>
      <c r="C139" s="32" t="s">
        <v>243</v>
      </c>
      <c r="D139" s="49">
        <v>1</v>
      </c>
      <c r="E139" s="36">
        <v>0.62569444444444444</v>
      </c>
      <c r="F139" s="50"/>
      <c r="G139" s="53">
        <f t="shared" si="17"/>
        <v>0</v>
      </c>
    </row>
    <row r="140" spans="2:7" ht="24" customHeight="1" x14ac:dyDescent="0.25">
      <c r="B140" s="26">
        <f t="shared" si="15"/>
        <v>121</v>
      </c>
      <c r="C140" s="32" t="s">
        <v>244</v>
      </c>
      <c r="D140" s="49">
        <v>1</v>
      </c>
      <c r="E140" s="36">
        <v>0.62569444444444444</v>
      </c>
      <c r="F140" s="50"/>
      <c r="G140" s="53">
        <f t="shared" si="17"/>
        <v>0</v>
      </c>
    </row>
    <row r="141" spans="2:7" ht="24" customHeight="1" x14ac:dyDescent="0.25">
      <c r="B141" s="26">
        <f t="shared" si="15"/>
        <v>122</v>
      </c>
      <c r="C141" s="32" t="s">
        <v>245</v>
      </c>
      <c r="D141" s="49">
        <v>1</v>
      </c>
      <c r="E141" s="36">
        <v>0.62569444444444444</v>
      </c>
      <c r="F141" s="50"/>
      <c r="G141" s="53">
        <f t="shared" si="17"/>
        <v>0</v>
      </c>
    </row>
    <row r="142" spans="2:7" ht="24" customHeight="1" x14ac:dyDescent="0.25">
      <c r="B142" s="26">
        <f t="shared" si="15"/>
        <v>123</v>
      </c>
      <c r="C142" s="32" t="s">
        <v>246</v>
      </c>
      <c r="D142" s="49">
        <v>1</v>
      </c>
      <c r="E142" s="36">
        <v>0.62569444444444444</v>
      </c>
      <c r="F142" s="50"/>
      <c r="G142" s="53">
        <f t="shared" si="17"/>
        <v>0</v>
      </c>
    </row>
    <row r="143" spans="2:7" ht="24" customHeight="1" x14ac:dyDescent="0.25">
      <c r="B143" s="26">
        <f t="shared" si="15"/>
        <v>124</v>
      </c>
      <c r="C143" s="32" t="s">
        <v>247</v>
      </c>
      <c r="D143" s="49">
        <v>1</v>
      </c>
      <c r="E143" s="36">
        <v>0.62569444444444444</v>
      </c>
      <c r="F143" s="50"/>
      <c r="G143" s="53">
        <f t="shared" si="17"/>
        <v>0</v>
      </c>
    </row>
    <row r="144" spans="2:7" ht="24" customHeight="1" x14ac:dyDescent="0.25">
      <c r="B144" s="26">
        <f t="shared" si="15"/>
        <v>125</v>
      </c>
      <c r="C144" s="32" t="s">
        <v>248</v>
      </c>
      <c r="D144" s="49">
        <v>1</v>
      </c>
      <c r="E144" s="36">
        <v>0.62569444444444444</v>
      </c>
      <c r="F144" s="50"/>
      <c r="G144" s="53">
        <f t="shared" si="17"/>
        <v>0</v>
      </c>
    </row>
    <row r="145" spans="2:7" ht="24" customHeight="1" x14ac:dyDescent="0.25">
      <c r="B145" s="26">
        <f t="shared" si="15"/>
        <v>126</v>
      </c>
      <c r="C145" s="32" t="s">
        <v>249</v>
      </c>
      <c r="D145" s="49">
        <v>1</v>
      </c>
      <c r="E145" s="36">
        <v>0.62569444444444444</v>
      </c>
      <c r="F145" s="50"/>
      <c r="G145" s="53">
        <f t="shared" si="17"/>
        <v>0</v>
      </c>
    </row>
    <row r="146" spans="2:7" ht="24" customHeight="1" x14ac:dyDescent="0.25">
      <c r="B146" s="26">
        <f t="shared" si="15"/>
        <v>127</v>
      </c>
      <c r="C146" s="32" t="s">
        <v>250</v>
      </c>
      <c r="D146" s="49">
        <v>1</v>
      </c>
      <c r="E146" s="36">
        <v>0.62569444444444444</v>
      </c>
      <c r="F146" s="50"/>
      <c r="G146" s="53">
        <f t="shared" si="17"/>
        <v>0</v>
      </c>
    </row>
    <row r="147" spans="2:7" ht="24" customHeight="1" x14ac:dyDescent="0.25">
      <c r="B147" s="26">
        <f t="shared" si="15"/>
        <v>128</v>
      </c>
      <c r="C147" s="32" t="s">
        <v>251</v>
      </c>
      <c r="D147" s="49">
        <v>1</v>
      </c>
      <c r="E147" s="36">
        <v>0.62569444444444444</v>
      </c>
      <c r="F147" s="50"/>
      <c r="G147" s="53">
        <f t="shared" si="17"/>
        <v>0</v>
      </c>
    </row>
    <row r="148" spans="2:7" ht="24" customHeight="1" x14ac:dyDescent="0.25">
      <c r="B148" s="26">
        <f t="shared" si="15"/>
        <v>129</v>
      </c>
      <c r="C148" s="32" t="s">
        <v>252</v>
      </c>
      <c r="D148" s="49">
        <v>1</v>
      </c>
      <c r="E148" s="36">
        <v>0.62569444444444444</v>
      </c>
      <c r="F148" s="50"/>
      <c r="G148" s="53">
        <f t="shared" si="17"/>
        <v>0</v>
      </c>
    </row>
    <row r="149" spans="2:7" ht="24" customHeight="1" x14ac:dyDescent="0.25">
      <c r="B149" s="26">
        <f t="shared" si="15"/>
        <v>130</v>
      </c>
      <c r="C149" s="32" t="s">
        <v>253</v>
      </c>
      <c r="D149" s="49">
        <v>1</v>
      </c>
      <c r="E149" s="36">
        <v>0.62569444444444444</v>
      </c>
      <c r="F149" s="50"/>
      <c r="G149" s="53">
        <f t="shared" si="17"/>
        <v>0</v>
      </c>
    </row>
    <row r="150" spans="2:7" ht="24" customHeight="1" x14ac:dyDescent="0.25">
      <c r="B150" s="26">
        <f t="shared" si="15"/>
        <v>131</v>
      </c>
      <c r="C150" s="32" t="s">
        <v>254</v>
      </c>
      <c r="D150" s="49">
        <v>1</v>
      </c>
      <c r="E150" s="36">
        <v>0.62569444444444444</v>
      </c>
      <c r="F150" s="50"/>
      <c r="G150" s="53">
        <f t="shared" si="17"/>
        <v>0</v>
      </c>
    </row>
    <row r="151" spans="2:7" ht="24" customHeight="1" x14ac:dyDescent="0.25">
      <c r="B151" s="26">
        <f t="shared" si="15"/>
        <v>132</v>
      </c>
      <c r="C151" s="32" t="s">
        <v>255</v>
      </c>
      <c r="D151" s="49">
        <v>1</v>
      </c>
      <c r="E151" s="36">
        <v>0.62569444444444444</v>
      </c>
      <c r="F151" s="50"/>
      <c r="G151" s="53">
        <f t="shared" si="17"/>
        <v>0</v>
      </c>
    </row>
    <row r="152" spans="2:7" ht="24" customHeight="1" x14ac:dyDescent="0.25">
      <c r="B152" s="26">
        <f t="shared" si="15"/>
        <v>133</v>
      </c>
      <c r="C152" s="32" t="s">
        <v>256</v>
      </c>
      <c r="D152" s="49">
        <v>1</v>
      </c>
      <c r="E152" s="36">
        <v>0.62569444444444444</v>
      </c>
      <c r="F152" s="50"/>
      <c r="G152" s="53">
        <f t="shared" si="17"/>
        <v>0</v>
      </c>
    </row>
    <row r="153" spans="2:7" ht="24" customHeight="1" x14ac:dyDescent="0.25">
      <c r="B153" s="26">
        <f t="shared" si="15"/>
        <v>134</v>
      </c>
      <c r="C153" s="32" t="s">
        <v>257</v>
      </c>
      <c r="D153" s="49">
        <v>1</v>
      </c>
      <c r="E153" s="36">
        <v>0.62569444444444444</v>
      </c>
      <c r="F153" s="50"/>
      <c r="G153" s="53">
        <f t="shared" si="17"/>
        <v>0</v>
      </c>
    </row>
    <row r="154" spans="2:7" ht="24" customHeight="1" x14ac:dyDescent="0.25">
      <c r="B154" s="26">
        <f t="shared" si="15"/>
        <v>135</v>
      </c>
      <c r="C154" s="32" t="s">
        <v>258</v>
      </c>
      <c r="D154" s="49">
        <v>1</v>
      </c>
      <c r="E154" s="36">
        <v>0.62569444444444444</v>
      </c>
      <c r="F154" s="50"/>
      <c r="G154" s="53">
        <f t="shared" si="17"/>
        <v>0</v>
      </c>
    </row>
    <row r="155" spans="2:7" ht="24" customHeight="1" x14ac:dyDescent="0.25">
      <c r="B155" s="26">
        <f t="shared" si="15"/>
        <v>136</v>
      </c>
      <c r="C155" s="32" t="s">
        <v>259</v>
      </c>
      <c r="D155" s="49">
        <v>1</v>
      </c>
      <c r="E155" s="36">
        <v>0.62569444444444444</v>
      </c>
      <c r="F155" s="50"/>
      <c r="G155" s="53">
        <f t="shared" si="17"/>
        <v>0</v>
      </c>
    </row>
    <row r="156" spans="2:7" ht="24" customHeight="1" x14ac:dyDescent="0.25">
      <c r="B156" s="26">
        <f t="shared" si="15"/>
        <v>137</v>
      </c>
      <c r="C156" s="32" t="s">
        <v>260</v>
      </c>
      <c r="D156" s="49">
        <v>1</v>
      </c>
      <c r="E156" s="36">
        <v>0.62569444444444444</v>
      </c>
      <c r="F156" s="50"/>
      <c r="G156" s="53">
        <f t="shared" si="17"/>
        <v>0</v>
      </c>
    </row>
    <row r="157" spans="2:7" ht="24" customHeight="1" x14ac:dyDescent="0.25">
      <c r="B157" s="128" t="s">
        <v>288</v>
      </c>
      <c r="C157" s="130"/>
      <c r="D157" s="130"/>
      <c r="E157" s="130"/>
      <c r="F157" s="130"/>
      <c r="G157" s="131">
        <f t="shared" ref="G144:G184" si="18">E157*F157</f>
        <v>0</v>
      </c>
    </row>
    <row r="158" spans="2:7" ht="24" customHeight="1" x14ac:dyDescent="0.25">
      <c r="B158" s="26">
        <f>B156+1</f>
        <v>138</v>
      </c>
      <c r="C158" s="32" t="s">
        <v>261</v>
      </c>
      <c r="D158" s="49">
        <v>1</v>
      </c>
      <c r="E158" s="36"/>
      <c r="F158" s="50"/>
      <c r="G158" s="53">
        <f t="shared" si="18"/>
        <v>0</v>
      </c>
    </row>
    <row r="159" spans="2:7" ht="24" customHeight="1" x14ac:dyDescent="0.25">
      <c r="B159" s="26">
        <f t="shared" si="15"/>
        <v>139</v>
      </c>
      <c r="C159" s="32" t="s">
        <v>262</v>
      </c>
      <c r="D159" s="49">
        <v>1</v>
      </c>
      <c r="E159" s="36"/>
      <c r="F159" s="50"/>
      <c r="G159" s="53">
        <f t="shared" si="18"/>
        <v>0</v>
      </c>
    </row>
    <row r="160" spans="2:7" ht="24" customHeight="1" x14ac:dyDescent="0.25">
      <c r="B160" s="26">
        <f t="shared" si="15"/>
        <v>140</v>
      </c>
      <c r="C160" s="32" t="s">
        <v>263</v>
      </c>
      <c r="D160" s="49">
        <v>1</v>
      </c>
      <c r="E160" s="36"/>
      <c r="F160" s="50"/>
      <c r="G160" s="53">
        <f t="shared" si="18"/>
        <v>0</v>
      </c>
    </row>
    <row r="161" spans="2:7" ht="24" customHeight="1" x14ac:dyDescent="0.25">
      <c r="B161" s="26">
        <f t="shared" si="15"/>
        <v>141</v>
      </c>
      <c r="C161" s="32" t="s">
        <v>264</v>
      </c>
      <c r="D161" s="49">
        <v>1</v>
      </c>
      <c r="E161" s="36"/>
      <c r="F161" s="50"/>
      <c r="G161" s="53">
        <f t="shared" si="18"/>
        <v>0</v>
      </c>
    </row>
    <row r="162" spans="2:7" ht="24" customHeight="1" x14ac:dyDescent="0.25">
      <c r="B162" s="26">
        <f t="shared" si="15"/>
        <v>142</v>
      </c>
      <c r="C162" s="32" t="s">
        <v>265</v>
      </c>
      <c r="D162" s="49">
        <v>1</v>
      </c>
      <c r="E162" s="36"/>
      <c r="F162" s="50"/>
      <c r="G162" s="53">
        <f t="shared" si="18"/>
        <v>0</v>
      </c>
    </row>
    <row r="163" spans="2:7" ht="24" customHeight="1" x14ac:dyDescent="0.25">
      <c r="B163" s="26">
        <f t="shared" si="15"/>
        <v>143</v>
      </c>
      <c r="C163" s="32" t="s">
        <v>266</v>
      </c>
      <c r="D163" s="49">
        <v>1</v>
      </c>
      <c r="E163" s="36"/>
      <c r="F163" s="50"/>
      <c r="G163" s="53">
        <f t="shared" si="18"/>
        <v>0</v>
      </c>
    </row>
    <row r="164" spans="2:7" ht="24" customHeight="1" x14ac:dyDescent="0.25">
      <c r="B164" s="26">
        <f t="shared" si="15"/>
        <v>144</v>
      </c>
      <c r="C164" s="32" t="s">
        <v>267</v>
      </c>
      <c r="D164" s="49">
        <v>1</v>
      </c>
      <c r="E164" s="36"/>
      <c r="F164" s="50"/>
      <c r="G164" s="53">
        <f t="shared" si="18"/>
        <v>0</v>
      </c>
    </row>
    <row r="165" spans="2:7" ht="24" customHeight="1" x14ac:dyDescent="0.25">
      <c r="B165" s="26">
        <f t="shared" si="15"/>
        <v>145</v>
      </c>
      <c r="C165" s="32" t="s">
        <v>268</v>
      </c>
      <c r="D165" s="49">
        <v>1</v>
      </c>
      <c r="E165" s="36"/>
      <c r="F165" s="50"/>
      <c r="G165" s="53">
        <f t="shared" si="18"/>
        <v>0</v>
      </c>
    </row>
    <row r="166" spans="2:7" ht="24" customHeight="1" x14ac:dyDescent="0.25">
      <c r="B166" s="26">
        <f t="shared" si="15"/>
        <v>146</v>
      </c>
      <c r="C166" s="32" t="s">
        <v>269</v>
      </c>
      <c r="D166" s="49">
        <v>1</v>
      </c>
      <c r="E166" s="36"/>
      <c r="F166" s="50"/>
      <c r="G166" s="53">
        <f t="shared" si="18"/>
        <v>0</v>
      </c>
    </row>
    <row r="167" spans="2:7" ht="24" customHeight="1" x14ac:dyDescent="0.25">
      <c r="B167" s="128" t="s">
        <v>270</v>
      </c>
      <c r="C167" s="130"/>
      <c r="D167" s="130"/>
      <c r="E167" s="130"/>
      <c r="F167" s="130"/>
      <c r="G167" s="131">
        <f t="shared" si="18"/>
        <v>0</v>
      </c>
    </row>
    <row r="168" spans="2:7" ht="24" customHeight="1" x14ac:dyDescent="0.25">
      <c r="B168" s="26">
        <f>B166+1</f>
        <v>147</v>
      </c>
      <c r="C168" s="32" t="s">
        <v>271</v>
      </c>
      <c r="D168" s="49">
        <v>1</v>
      </c>
      <c r="E168" s="36">
        <v>8.4027777777777785E-2</v>
      </c>
      <c r="F168" s="50"/>
      <c r="G168" s="53">
        <f>SUM(F168*(2+1)*D168)</f>
        <v>0</v>
      </c>
    </row>
    <row r="169" spans="2:7" ht="24" customHeight="1" x14ac:dyDescent="0.25">
      <c r="B169" s="26">
        <f t="shared" si="15"/>
        <v>148</v>
      </c>
      <c r="C169" s="32" t="s">
        <v>272</v>
      </c>
      <c r="D169" s="49">
        <v>1</v>
      </c>
      <c r="E169" s="36">
        <v>8.4027777777777785E-2</v>
      </c>
      <c r="F169" s="50"/>
      <c r="G169" s="53">
        <f t="shared" ref="G169:G172" si="19">SUM(F169*(2+1)*D169)</f>
        <v>0</v>
      </c>
    </row>
    <row r="170" spans="2:7" ht="24" customHeight="1" x14ac:dyDescent="0.25">
      <c r="B170" s="26">
        <f t="shared" si="15"/>
        <v>149</v>
      </c>
      <c r="C170" s="32" t="s">
        <v>273</v>
      </c>
      <c r="D170" s="49">
        <v>1</v>
      </c>
      <c r="E170" s="36">
        <v>8.4027777777777785E-2</v>
      </c>
      <c r="F170" s="50"/>
      <c r="G170" s="53">
        <f t="shared" si="19"/>
        <v>0</v>
      </c>
    </row>
    <row r="171" spans="2:7" ht="24" customHeight="1" x14ac:dyDescent="0.25">
      <c r="B171" s="26">
        <f t="shared" si="15"/>
        <v>150</v>
      </c>
      <c r="C171" s="32" t="s">
        <v>274</v>
      </c>
      <c r="D171" s="49">
        <v>1</v>
      </c>
      <c r="E171" s="36">
        <v>8.4027777777777785E-2</v>
      </c>
      <c r="F171" s="50"/>
      <c r="G171" s="53">
        <f t="shared" si="19"/>
        <v>0</v>
      </c>
    </row>
    <row r="172" spans="2:7" ht="24" customHeight="1" x14ac:dyDescent="0.25">
      <c r="B172" s="26">
        <f t="shared" si="15"/>
        <v>151</v>
      </c>
      <c r="C172" s="32" t="s">
        <v>275</v>
      </c>
      <c r="D172" s="49">
        <v>1</v>
      </c>
      <c r="E172" s="36">
        <v>8.4027777777777785E-2</v>
      </c>
      <c r="F172" s="50"/>
      <c r="G172" s="53">
        <f t="shared" si="19"/>
        <v>0</v>
      </c>
    </row>
    <row r="173" spans="2:7" ht="24" customHeight="1" x14ac:dyDescent="0.25">
      <c r="B173" s="128" t="s">
        <v>276</v>
      </c>
      <c r="C173" s="130"/>
      <c r="D173" s="130"/>
      <c r="E173" s="130"/>
      <c r="F173" s="130"/>
      <c r="G173" s="131"/>
    </row>
    <row r="174" spans="2:7" ht="24" customHeight="1" x14ac:dyDescent="0.25">
      <c r="B174" s="26">
        <f>B172+1</f>
        <v>152</v>
      </c>
      <c r="C174" s="32" t="s">
        <v>277</v>
      </c>
      <c r="D174" s="49">
        <v>1</v>
      </c>
      <c r="E174" s="36">
        <v>4.2361111111111113E-2</v>
      </c>
      <c r="F174" s="50"/>
      <c r="G174" s="53">
        <f>SUM(F174*(1+1)*D174)</f>
        <v>0</v>
      </c>
    </row>
    <row r="175" spans="2:7" ht="24" customHeight="1" x14ac:dyDescent="0.25">
      <c r="B175" s="26">
        <f t="shared" si="15"/>
        <v>153</v>
      </c>
      <c r="C175" s="32" t="s">
        <v>278</v>
      </c>
      <c r="D175" s="49">
        <v>1</v>
      </c>
      <c r="E175" s="36">
        <v>4.2361111111111113E-2</v>
      </c>
      <c r="F175" s="50"/>
      <c r="G175" s="53">
        <f t="shared" ref="G175:G177" si="20">SUM(F175*(1+1)*D175)</f>
        <v>0</v>
      </c>
    </row>
    <row r="176" spans="2:7" ht="24" customHeight="1" x14ac:dyDescent="0.25">
      <c r="B176" s="26">
        <f t="shared" si="15"/>
        <v>154</v>
      </c>
      <c r="C176" s="32" t="s">
        <v>279</v>
      </c>
      <c r="D176" s="49">
        <v>1</v>
      </c>
      <c r="E176" s="36">
        <v>4.2361111111111113E-2</v>
      </c>
      <c r="F176" s="50"/>
      <c r="G176" s="53">
        <f t="shared" si="20"/>
        <v>0</v>
      </c>
    </row>
    <row r="177" spans="2:7" ht="24" customHeight="1" x14ac:dyDescent="0.25">
      <c r="B177" s="26">
        <f t="shared" si="15"/>
        <v>155</v>
      </c>
      <c r="C177" s="32" t="s">
        <v>280</v>
      </c>
      <c r="D177" s="49">
        <v>1</v>
      </c>
      <c r="E177" s="36">
        <v>4.2361111111111113E-2</v>
      </c>
      <c r="F177" s="50"/>
      <c r="G177" s="53">
        <f t="shared" si="20"/>
        <v>0</v>
      </c>
    </row>
    <row r="178" spans="2:7" ht="24" customHeight="1" x14ac:dyDescent="0.25">
      <c r="B178" s="128" t="s">
        <v>281</v>
      </c>
      <c r="C178" s="130"/>
      <c r="D178" s="130"/>
      <c r="E178" s="130"/>
      <c r="F178" s="130"/>
      <c r="G178" s="131"/>
    </row>
    <row r="179" spans="2:7" ht="24" customHeight="1" x14ac:dyDescent="0.25">
      <c r="B179" s="26">
        <f>B177+1</f>
        <v>156</v>
      </c>
      <c r="C179" s="32" t="s">
        <v>282</v>
      </c>
      <c r="D179" s="49">
        <v>1</v>
      </c>
      <c r="E179" s="36">
        <v>0.20902777777777778</v>
      </c>
      <c r="F179" s="50"/>
      <c r="G179" s="53">
        <f>SUM(F179*(5+1)*D179)</f>
        <v>0</v>
      </c>
    </row>
    <row r="180" spans="2:7" ht="24" customHeight="1" x14ac:dyDescent="0.25">
      <c r="B180" s="26">
        <f t="shared" si="15"/>
        <v>157</v>
      </c>
      <c r="C180" s="32" t="s">
        <v>283</v>
      </c>
      <c r="D180" s="49">
        <v>1</v>
      </c>
      <c r="E180" s="36">
        <v>0.20902777777777778</v>
      </c>
      <c r="F180" s="50"/>
      <c r="G180" s="53">
        <f t="shared" ref="G180:G184" si="21">SUM(F180*(5+1)*D180)</f>
        <v>0</v>
      </c>
    </row>
    <row r="181" spans="2:7" ht="24" customHeight="1" x14ac:dyDescent="0.25">
      <c r="B181" s="26">
        <f t="shared" si="15"/>
        <v>158</v>
      </c>
      <c r="C181" s="32" t="s">
        <v>284</v>
      </c>
      <c r="D181" s="49">
        <v>1</v>
      </c>
      <c r="E181" s="36">
        <v>0.20902777777777778</v>
      </c>
      <c r="F181" s="50"/>
      <c r="G181" s="53">
        <f t="shared" si="21"/>
        <v>0</v>
      </c>
    </row>
    <row r="182" spans="2:7" ht="24" customHeight="1" x14ac:dyDescent="0.25">
      <c r="B182" s="26">
        <f t="shared" si="15"/>
        <v>159</v>
      </c>
      <c r="C182" s="32" t="s">
        <v>285</v>
      </c>
      <c r="D182" s="49">
        <v>1</v>
      </c>
      <c r="E182" s="36">
        <v>0.20902777777777778</v>
      </c>
      <c r="F182" s="50"/>
      <c r="G182" s="53">
        <f t="shared" si="21"/>
        <v>0</v>
      </c>
    </row>
    <row r="183" spans="2:7" ht="24" customHeight="1" x14ac:dyDescent="0.25">
      <c r="B183" s="26">
        <f t="shared" si="15"/>
        <v>160</v>
      </c>
      <c r="C183" s="32" t="s">
        <v>286</v>
      </c>
      <c r="D183" s="49">
        <v>1</v>
      </c>
      <c r="E183" s="36">
        <v>0.20902777777777778</v>
      </c>
      <c r="F183" s="50"/>
      <c r="G183" s="53">
        <f t="shared" si="21"/>
        <v>0</v>
      </c>
    </row>
    <row r="184" spans="2:7" ht="24" customHeight="1" x14ac:dyDescent="0.25">
      <c r="B184" s="26">
        <f t="shared" si="15"/>
        <v>161</v>
      </c>
      <c r="C184" s="32" t="s">
        <v>287</v>
      </c>
      <c r="D184" s="49">
        <v>1</v>
      </c>
      <c r="E184" s="36">
        <v>0.20902777777777778</v>
      </c>
      <c r="F184" s="50"/>
      <c r="G184" s="53">
        <f t="shared" si="21"/>
        <v>0</v>
      </c>
    </row>
    <row r="185" spans="2:7" ht="24" customHeight="1" x14ac:dyDescent="0.25">
      <c r="B185" s="57"/>
      <c r="C185" s="122" t="s">
        <v>9</v>
      </c>
      <c r="D185" s="122"/>
      <c r="E185" s="122"/>
      <c r="F185" s="123"/>
      <c r="G185" s="58">
        <f>SUM(G15:G184)</f>
        <v>0</v>
      </c>
    </row>
    <row r="186" spans="2:7" x14ac:dyDescent="0.25">
      <c r="C186" s="124" t="e" vm="3">
        <v>#VALUE!</v>
      </c>
      <c r="D186" s="124"/>
      <c r="E186" s="124"/>
      <c r="F186" s="124"/>
    </row>
    <row r="187" spans="2:7" x14ac:dyDescent="0.25">
      <c r="C187" s="124"/>
      <c r="D187" s="124"/>
      <c r="E187" s="124"/>
      <c r="F187" s="124"/>
    </row>
    <row r="188" spans="2:7" x14ac:dyDescent="0.25">
      <c r="C188" s="124"/>
      <c r="D188" s="124"/>
      <c r="E188" s="124"/>
      <c r="F188" s="124"/>
    </row>
    <row r="189" spans="2:7" x14ac:dyDescent="0.25">
      <c r="C189" s="124"/>
      <c r="D189" s="124"/>
      <c r="E189" s="124"/>
      <c r="F189" s="124"/>
    </row>
    <row r="190" spans="2:7" x14ac:dyDescent="0.25">
      <c r="C190" s="124"/>
      <c r="D190" s="124"/>
      <c r="E190" s="124"/>
      <c r="F190" s="124"/>
    </row>
    <row r="191" spans="2:7" x14ac:dyDescent="0.25">
      <c r="C191" s="124"/>
      <c r="D191" s="124"/>
      <c r="E191" s="124"/>
      <c r="F191" s="124"/>
    </row>
    <row r="192" spans="2:7" x14ac:dyDescent="0.25">
      <c r="C192" s="124"/>
      <c r="D192" s="124"/>
      <c r="E192" s="124"/>
      <c r="F192" s="124"/>
    </row>
    <row r="193" spans="3:6" x14ac:dyDescent="0.25">
      <c r="C193" s="124"/>
      <c r="D193" s="124"/>
      <c r="E193" s="124"/>
      <c r="F193" s="124"/>
    </row>
  </sheetData>
  <mergeCells count="15">
    <mergeCell ref="C185:F185"/>
    <mergeCell ref="F2:G9"/>
    <mergeCell ref="C186:F193"/>
    <mergeCell ref="B2:D9"/>
    <mergeCell ref="B14:G14"/>
    <mergeCell ref="B46:G46"/>
    <mergeCell ref="B60:G60"/>
    <mergeCell ref="B74:G74"/>
    <mergeCell ref="B82:G82"/>
    <mergeCell ref="B121:G121"/>
    <mergeCell ref="B131:G131"/>
    <mergeCell ref="B157:G157"/>
    <mergeCell ref="B167:G167"/>
    <mergeCell ref="B173:G173"/>
    <mergeCell ref="B178:G178"/>
  </mergeCells>
  <printOptions gridLines="1"/>
  <pageMargins left="0.7" right="0.7" top="0.75" bottom="0.75" header="0.3" footer="0.3"/>
  <pageSetup paperSize="9" scale="85" fitToHeight="0" orientation="portrait" r:id="rId1"/>
  <ignoredErrors>
    <ignoredError sqref="G18 G26 G33 G37 G64 G8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6B2CF-6813-4611-8815-843DF85AB6C1}">
  <sheetPr>
    <pageSetUpPr fitToPage="1"/>
  </sheetPr>
  <dimension ref="C2:L35"/>
  <sheetViews>
    <sheetView topLeftCell="A3" zoomScaleNormal="100" workbookViewId="0">
      <selection activeCell="S14" sqref="S14"/>
    </sheetView>
  </sheetViews>
  <sheetFormatPr defaultColWidth="9" defaultRowHeight="13.2" x14ac:dyDescent="0.25"/>
  <cols>
    <col min="3" max="3" width="10" customWidth="1"/>
    <col min="4" max="11" width="7.77734375" customWidth="1"/>
    <col min="12" max="12" width="18.21875" customWidth="1"/>
  </cols>
  <sheetData>
    <row r="2" spans="3:12" x14ac:dyDescent="0.25">
      <c r="C2" s="149" t="e" vm="1">
        <v>#VALUE!</v>
      </c>
      <c r="D2" s="149"/>
      <c r="K2" s="149" t="e" vm="2">
        <v>#VALUE!</v>
      </c>
      <c r="L2" s="149"/>
    </row>
    <row r="3" spans="3:12" x14ac:dyDescent="0.25">
      <c r="C3" s="149"/>
      <c r="D3" s="149"/>
      <c r="K3" s="149"/>
      <c r="L3" s="149"/>
    </row>
    <row r="4" spans="3:12" x14ac:dyDescent="0.25">
      <c r="C4" s="149"/>
      <c r="D4" s="149"/>
      <c r="K4" s="149"/>
      <c r="L4" s="149"/>
    </row>
    <row r="5" spans="3:12" x14ac:dyDescent="0.25">
      <c r="C5" s="149"/>
      <c r="D5" s="149"/>
      <c r="K5" s="149"/>
      <c r="L5" s="149"/>
    </row>
    <row r="6" spans="3:12" x14ac:dyDescent="0.25">
      <c r="C6" s="149"/>
      <c r="D6" s="149"/>
      <c r="K6" s="149"/>
      <c r="L6" s="149"/>
    </row>
    <row r="7" spans="3:12" ht="15.45" customHeight="1" x14ac:dyDescent="0.25">
      <c r="C7" s="149"/>
      <c r="D7" s="149"/>
      <c r="K7" s="149"/>
      <c r="L7" s="149"/>
    </row>
    <row r="8" spans="3:12" ht="15.6" x14ac:dyDescent="0.25">
      <c r="C8" s="163" t="s">
        <v>11</v>
      </c>
      <c r="D8" s="163"/>
      <c r="E8" s="8"/>
      <c r="F8" s="9"/>
      <c r="G8" s="10"/>
      <c r="H8" s="10"/>
      <c r="I8" s="10"/>
      <c r="J8" s="10"/>
      <c r="K8" s="10"/>
      <c r="L8" s="10"/>
    </row>
    <row r="9" spans="3:12" x14ac:dyDescent="0.25">
      <c r="C9" s="11"/>
      <c r="D9" s="21"/>
      <c r="E9" s="22"/>
      <c r="F9" s="23"/>
      <c r="G9" s="24"/>
      <c r="H9" s="24"/>
      <c r="I9" s="24"/>
      <c r="J9" s="24"/>
      <c r="K9" s="24"/>
      <c r="L9" s="10"/>
    </row>
    <row r="10" spans="3:12" ht="13.2" customHeight="1" x14ac:dyDescent="0.25">
      <c r="C10" s="138" t="s">
        <v>12</v>
      </c>
      <c r="D10" s="154" t="s">
        <v>13</v>
      </c>
      <c r="E10" s="155"/>
      <c r="F10" s="155"/>
      <c r="G10" s="155"/>
      <c r="H10" s="155"/>
      <c r="I10" s="155"/>
      <c r="J10" s="155"/>
      <c r="K10" s="156"/>
      <c r="L10" s="152" t="s">
        <v>14</v>
      </c>
    </row>
    <row r="11" spans="3:12" x14ac:dyDescent="0.25">
      <c r="C11" s="139"/>
      <c r="D11" s="157"/>
      <c r="E11" s="158"/>
      <c r="F11" s="158"/>
      <c r="G11" s="158"/>
      <c r="H11" s="158"/>
      <c r="I11" s="158"/>
      <c r="J11" s="158"/>
      <c r="K11" s="159"/>
      <c r="L11" s="153"/>
    </row>
    <row r="12" spans="3:12" ht="19.8" customHeight="1" x14ac:dyDescent="0.25">
      <c r="C12" s="16">
        <v>1</v>
      </c>
      <c r="D12" s="140" t="e">
        <f>#REF!</f>
        <v>#REF!</v>
      </c>
      <c r="E12" s="141"/>
      <c r="F12" s="141"/>
      <c r="G12" s="141"/>
      <c r="H12" s="141"/>
      <c r="I12" s="141"/>
      <c r="J12" s="141"/>
      <c r="K12" s="142"/>
      <c r="L12" s="18" t="e">
        <f>#REF!</f>
        <v>#REF!</v>
      </c>
    </row>
    <row r="13" spans="3:12" ht="19.8" customHeight="1" x14ac:dyDescent="0.25">
      <c r="C13" s="16">
        <v>2</v>
      </c>
      <c r="D13" s="146" t="e">
        <f>#REF!</f>
        <v>#REF!</v>
      </c>
      <c r="E13" s="147"/>
      <c r="F13" s="147"/>
      <c r="G13" s="147"/>
      <c r="H13" s="147"/>
      <c r="I13" s="147"/>
      <c r="J13" s="147"/>
      <c r="K13" s="148"/>
      <c r="L13" s="18" t="e">
        <f>#REF!</f>
        <v>#REF!</v>
      </c>
    </row>
    <row r="14" spans="3:12" ht="20.55" customHeight="1" x14ac:dyDescent="0.25">
      <c r="C14" s="16">
        <v>3</v>
      </c>
      <c r="D14" s="140" t="e">
        <f>#REF!</f>
        <v>#REF!</v>
      </c>
      <c r="E14" s="141"/>
      <c r="F14" s="141"/>
      <c r="G14" s="141"/>
      <c r="H14" s="141"/>
      <c r="I14" s="141"/>
      <c r="J14" s="141"/>
      <c r="K14" s="142"/>
      <c r="L14" s="18" t="e">
        <f>#REF!</f>
        <v>#REF!</v>
      </c>
    </row>
    <row r="15" spans="3:12" ht="20.55" customHeight="1" x14ac:dyDescent="0.25">
      <c r="C15" s="16">
        <v>4</v>
      </c>
      <c r="D15" s="140" t="e">
        <f>#REF!</f>
        <v>#REF!</v>
      </c>
      <c r="E15" s="141"/>
      <c r="F15" s="141"/>
      <c r="G15" s="141"/>
      <c r="H15" s="141"/>
      <c r="I15" s="141"/>
      <c r="J15" s="141"/>
      <c r="K15" s="142"/>
      <c r="L15" s="18" t="e">
        <f>#REF!</f>
        <v>#REF!</v>
      </c>
    </row>
    <row r="16" spans="3:12" ht="20.55" customHeight="1" x14ac:dyDescent="0.25">
      <c r="C16" s="16">
        <v>5</v>
      </c>
      <c r="D16" s="140" t="e">
        <f>#REF!</f>
        <v>#REF!</v>
      </c>
      <c r="E16" s="141"/>
      <c r="F16" s="141"/>
      <c r="G16" s="141"/>
      <c r="H16" s="141"/>
      <c r="I16" s="141"/>
      <c r="J16" s="141"/>
      <c r="K16" s="142"/>
      <c r="L16" s="18" t="e">
        <f>#REF!</f>
        <v>#REF!</v>
      </c>
    </row>
    <row r="17" spans="3:12" ht="20.55" customHeight="1" x14ac:dyDescent="0.25">
      <c r="C17" s="16">
        <v>6</v>
      </c>
      <c r="D17" s="140" t="e">
        <f>#REF!</f>
        <v>#REF!</v>
      </c>
      <c r="E17" s="141"/>
      <c r="F17" s="141"/>
      <c r="G17" s="141"/>
      <c r="H17" s="141"/>
      <c r="I17" s="141"/>
      <c r="J17" s="141"/>
      <c r="K17" s="142"/>
      <c r="L17" s="18" t="e">
        <f>#REF!</f>
        <v>#REF!</v>
      </c>
    </row>
    <row r="18" spans="3:12" ht="20.55" customHeight="1" x14ac:dyDescent="0.25">
      <c r="C18" s="16">
        <v>7</v>
      </c>
      <c r="D18" s="143" t="e">
        <f>#REF!</f>
        <v>#REF!</v>
      </c>
      <c r="E18" s="144"/>
      <c r="F18" s="144"/>
      <c r="G18" s="144"/>
      <c r="H18" s="144"/>
      <c r="I18" s="144"/>
      <c r="J18" s="144"/>
      <c r="K18" s="145"/>
      <c r="L18" s="18" t="e">
        <f>#REF!</f>
        <v>#REF!</v>
      </c>
    </row>
    <row r="19" spans="3:12" ht="20.55" customHeight="1" x14ac:dyDescent="0.25">
      <c r="C19" s="19">
        <v>8</v>
      </c>
      <c r="D19" s="135" t="e">
        <f>#REF!</f>
        <v>#REF!</v>
      </c>
      <c r="E19" s="136"/>
      <c r="F19" s="136"/>
      <c r="G19" s="136"/>
      <c r="H19" s="136"/>
      <c r="I19" s="136"/>
      <c r="J19" s="136"/>
      <c r="K19" s="137"/>
      <c r="L19" s="18" t="e">
        <f>#REF!</f>
        <v>#REF!</v>
      </c>
    </row>
    <row r="20" spans="3:12" ht="20.55" customHeight="1" x14ac:dyDescent="0.25">
      <c r="C20" s="20">
        <v>9</v>
      </c>
      <c r="D20" s="135" t="e">
        <f>#REF!</f>
        <v>#REF!</v>
      </c>
      <c r="E20" s="136"/>
      <c r="F20" s="136"/>
      <c r="G20" s="136"/>
      <c r="H20" s="136"/>
      <c r="I20" s="136"/>
      <c r="J20" s="136"/>
      <c r="K20" s="137"/>
      <c r="L20" s="18" t="e">
        <f>#REF!</f>
        <v>#REF!</v>
      </c>
    </row>
    <row r="21" spans="3:12" ht="20.55" customHeight="1" x14ac:dyDescent="0.25">
      <c r="C21" s="20">
        <v>10</v>
      </c>
      <c r="D21" s="135" t="e">
        <f>#REF!</f>
        <v>#REF!</v>
      </c>
      <c r="E21" s="136"/>
      <c r="F21" s="136"/>
      <c r="G21" s="136"/>
      <c r="H21" s="136"/>
      <c r="I21" s="136"/>
      <c r="J21" s="136"/>
      <c r="K21" s="137"/>
      <c r="L21" s="18" t="e">
        <f>#REF!</f>
        <v>#REF!</v>
      </c>
    </row>
    <row r="22" spans="3:12" ht="20.55" customHeight="1" x14ac:dyDescent="0.25">
      <c r="C22" s="20">
        <v>11</v>
      </c>
      <c r="D22" s="135" t="e">
        <f>#REF!</f>
        <v>#REF!</v>
      </c>
      <c r="E22" s="136"/>
      <c r="F22" s="136"/>
      <c r="G22" s="136"/>
      <c r="H22" s="136"/>
      <c r="I22" s="136"/>
      <c r="J22" s="136"/>
      <c r="K22" s="137"/>
      <c r="L22" s="18" t="e">
        <f>#REF!</f>
        <v>#REF!</v>
      </c>
    </row>
    <row r="23" spans="3:12" ht="20.55" customHeight="1" x14ac:dyDescent="0.25">
      <c r="C23" s="12"/>
      <c r="D23" s="150" t="s">
        <v>15</v>
      </c>
      <c r="E23" s="150"/>
      <c r="F23" s="150"/>
      <c r="G23" s="150"/>
      <c r="H23" s="150"/>
      <c r="I23" s="150"/>
      <c r="J23" s="160"/>
      <c r="K23" s="17"/>
      <c r="L23" s="13" t="e">
        <f>SUM(L12:L22)</f>
        <v>#REF!</v>
      </c>
    </row>
    <row r="24" spans="3:12" ht="20.55" customHeight="1" x14ac:dyDescent="0.25">
      <c r="C24" s="12"/>
      <c r="D24" s="150" t="s">
        <v>16</v>
      </c>
      <c r="E24" s="150"/>
      <c r="F24" s="150"/>
      <c r="G24" s="150"/>
      <c r="H24" s="150"/>
      <c r="I24" s="150"/>
      <c r="J24" s="151"/>
      <c r="K24" s="13"/>
      <c r="L24" s="13">
        <v>0</v>
      </c>
    </row>
    <row r="25" spans="3:12" ht="20.55" customHeight="1" x14ac:dyDescent="0.25">
      <c r="C25" s="12"/>
      <c r="D25" s="150" t="s">
        <v>17</v>
      </c>
      <c r="E25" s="150"/>
      <c r="F25" s="150"/>
      <c r="G25" s="150"/>
      <c r="H25" s="150"/>
      <c r="I25" s="150"/>
      <c r="J25" s="151"/>
      <c r="K25" s="13"/>
      <c r="L25" s="13" t="e">
        <f>L23-L24</f>
        <v>#REF!</v>
      </c>
    </row>
    <row r="26" spans="3:12" ht="20.55" customHeight="1" x14ac:dyDescent="0.25">
      <c r="C26" s="12"/>
      <c r="D26" s="161" t="s">
        <v>137</v>
      </c>
      <c r="E26" s="161"/>
      <c r="F26" s="161"/>
      <c r="G26" s="161"/>
      <c r="H26" s="161"/>
      <c r="I26" s="161"/>
      <c r="J26" s="162"/>
      <c r="K26" s="14"/>
      <c r="L26" s="14" t="e">
        <f>L25*15%</f>
        <v>#REF!</v>
      </c>
    </row>
    <row r="27" spans="3:12" ht="21" customHeight="1" x14ac:dyDescent="0.25">
      <c r="C27" s="15"/>
      <c r="D27" s="150" t="s">
        <v>18</v>
      </c>
      <c r="E27" s="150"/>
      <c r="F27" s="150"/>
      <c r="G27" s="150"/>
      <c r="H27" s="150"/>
      <c r="I27" s="150"/>
      <c r="J27" s="151"/>
      <c r="K27" s="13"/>
      <c r="L27" s="13" t="e">
        <f>L25+L26</f>
        <v>#REF!</v>
      </c>
    </row>
    <row r="28" spans="3:12" ht="19.8" customHeight="1" x14ac:dyDescent="0.25"/>
    <row r="29" spans="3:12" ht="19.8" customHeight="1" x14ac:dyDescent="0.25">
      <c r="D29" s="149" t="e" vm="3">
        <v>#VALUE!</v>
      </c>
      <c r="E29" s="149"/>
      <c r="F29" s="149"/>
      <c r="G29" s="149"/>
      <c r="H29" s="149"/>
      <c r="I29" s="149"/>
      <c r="J29" s="149"/>
      <c r="K29" s="149"/>
    </row>
    <row r="30" spans="3:12" ht="19.8" customHeight="1" x14ac:dyDescent="0.25">
      <c r="D30" s="149"/>
      <c r="E30" s="149"/>
      <c r="F30" s="149"/>
      <c r="G30" s="149"/>
      <c r="H30" s="149"/>
      <c r="I30" s="149"/>
      <c r="J30" s="149"/>
      <c r="K30" s="149"/>
    </row>
    <row r="31" spans="3:12" ht="19.8" customHeight="1" x14ac:dyDescent="0.25">
      <c r="D31" s="149"/>
      <c r="E31" s="149"/>
      <c r="F31" s="149"/>
      <c r="G31" s="149"/>
      <c r="H31" s="149"/>
      <c r="I31" s="149"/>
      <c r="J31" s="149"/>
      <c r="K31" s="149"/>
    </row>
    <row r="32" spans="3:12" x14ac:dyDescent="0.25">
      <c r="D32" s="149"/>
      <c r="E32" s="149"/>
      <c r="F32" s="149"/>
      <c r="G32" s="149"/>
      <c r="H32" s="149"/>
      <c r="I32" s="149"/>
      <c r="J32" s="149"/>
      <c r="K32" s="149"/>
    </row>
    <row r="33" spans="4:11" x14ac:dyDescent="0.25">
      <c r="D33" s="149"/>
      <c r="E33" s="149"/>
      <c r="F33" s="149"/>
      <c r="G33" s="149"/>
      <c r="H33" s="149"/>
      <c r="I33" s="149"/>
      <c r="J33" s="149"/>
      <c r="K33" s="149"/>
    </row>
    <row r="34" spans="4:11" x14ac:dyDescent="0.25">
      <c r="D34" s="149"/>
      <c r="E34" s="149"/>
      <c r="F34" s="149"/>
      <c r="G34" s="149"/>
      <c r="H34" s="149"/>
      <c r="I34" s="149"/>
      <c r="J34" s="149"/>
      <c r="K34" s="149"/>
    </row>
    <row r="35" spans="4:11" x14ac:dyDescent="0.25">
      <c r="D35" s="149"/>
      <c r="E35" s="149"/>
      <c r="F35" s="149"/>
      <c r="G35" s="149"/>
      <c r="H35" s="149"/>
      <c r="I35" s="149"/>
      <c r="J35" s="149"/>
      <c r="K35" s="149"/>
    </row>
  </sheetData>
  <mergeCells count="23">
    <mergeCell ref="C2:D7"/>
    <mergeCell ref="K2:L7"/>
    <mergeCell ref="D29:K35"/>
    <mergeCell ref="D27:J27"/>
    <mergeCell ref="D15:K15"/>
    <mergeCell ref="L10:L11"/>
    <mergeCell ref="D10:K11"/>
    <mergeCell ref="D23:J23"/>
    <mergeCell ref="D24:J24"/>
    <mergeCell ref="D25:J25"/>
    <mergeCell ref="D26:J26"/>
    <mergeCell ref="C8:D8"/>
    <mergeCell ref="D20:K20"/>
    <mergeCell ref="D21:K21"/>
    <mergeCell ref="D22:K22"/>
    <mergeCell ref="C10:C11"/>
    <mergeCell ref="D17:K17"/>
    <mergeCell ref="D18:K18"/>
    <mergeCell ref="D19:K19"/>
    <mergeCell ref="D12:K12"/>
    <mergeCell ref="D13:K13"/>
    <mergeCell ref="D14:K14"/>
    <mergeCell ref="D16:K16"/>
  </mergeCells>
  <printOptions gridLines="1"/>
  <pageMargins left="0.7" right="0.7" top="0.75" bottom="0.75" header="0.3" footer="0.3"/>
  <pageSetup paperSize="9" scale="91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All Youth Centres</vt:lpstr>
      <vt:lpstr>Welder Tools</vt:lpstr>
      <vt:lpstr>Electrician Occ Tools</vt:lpstr>
      <vt:lpstr>Summary</vt:lpstr>
      <vt:lpstr>'All Youth Centres'!Print_Area</vt:lpstr>
      <vt:lpstr>'Electrician Occ Tools'!Print_Area</vt:lpstr>
      <vt:lpstr>Summary!Print_Area</vt:lpstr>
      <vt:lpstr>'Welder Tools'!Print_Area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Malcolm M. Kenny</dc:creator>
  <cp:lastModifiedBy>Nkululeko Khapa</cp:lastModifiedBy>
  <cp:lastPrinted>2024-01-11T18:42:43Z</cp:lastPrinted>
  <dcterms:created xsi:type="dcterms:W3CDTF">2023-12-08T18:18:43Z</dcterms:created>
  <dcterms:modified xsi:type="dcterms:W3CDTF">2024-04-26T09:08:55Z</dcterms:modified>
</cp:coreProperties>
</file>